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goels\Downloads\"/>
    </mc:Choice>
  </mc:AlternateContent>
  <xr:revisionPtr revIDLastSave="0" documentId="13_ncr:1_{35BA64A4-8C2C-4F84-A3B6-8E5CCB9C9096}" xr6:coauthVersionLast="47" xr6:coauthVersionMax="47" xr10:uidLastSave="{00000000-0000-0000-0000-000000000000}"/>
  <bookViews>
    <workbookView xWindow="-120" yWindow="-120" windowWidth="20730" windowHeight="11040" firstSheet="13" activeTab="23" xr2:uid="{6D1AE183-AD71-4F31-93DC-FC12E3B8ECD4}"/>
  </bookViews>
  <sheets>
    <sheet name="Raw Data" sheetId="2" state="hidden" r:id="rId1"/>
    <sheet name="main data" sheetId="1" r:id="rId2"/>
    <sheet name="obj 4" sheetId="24" state="hidden" r:id="rId3"/>
    <sheet name="Broader Categories" sheetId="7" r:id="rId4"/>
    <sheet name="Notes" sheetId="3" r:id="rId5"/>
    <sheet name="Objective-1(1.1)" sheetId="50" r:id="rId6"/>
    <sheet name="Objective-1(1.2)" sheetId="10" r:id="rId7"/>
    <sheet name="EDA 3.2 yoy" sheetId="31" state="hidden" r:id="rId8"/>
    <sheet name="obj 3.2 mom" sheetId="42" state="hidden" r:id="rId9"/>
    <sheet name="obj 3.2 quater" sheetId="44" state="hidden" r:id="rId10"/>
    <sheet name="EDA 3.2 mom" sheetId="43" state="hidden" r:id="rId11"/>
    <sheet name="Objective-2" sheetId="13" r:id="rId12"/>
    <sheet name="Objective-3(3.1)" sheetId="23" r:id="rId13"/>
    <sheet name="Objective-3(3.2)" sheetId="45" r:id="rId14"/>
    <sheet name="food sub category" sheetId="16" state="hidden" r:id="rId15"/>
    <sheet name="Sheet4" sheetId="25" state="hidden" r:id="rId16"/>
    <sheet name="obj 3.2 yoy" sheetId="30" state="hidden" r:id="rId17"/>
    <sheet name="IR for Food" sheetId="21" state="hidden" r:id="rId18"/>
    <sheet name="Objective-4" sheetId="34" r:id="rId19"/>
    <sheet name="EDA-2" sheetId="12" state="hidden" r:id="rId20"/>
    <sheet name="Objective-5(5.1)" sheetId="35" r:id="rId21"/>
    <sheet name="Objective-5(5.2)" sheetId="38" r:id="rId22"/>
    <sheet name="EDA 5.2.2" sheetId="37" state="hidden" r:id="rId23"/>
    <sheet name="Communication" sheetId="46" r:id="rId24"/>
    <sheet name="Sample Size Analysis" sheetId="4" state="hidden" r:id="rId25"/>
  </sheets>
  <definedNames>
    <definedName name="_xlnm._FilterDatabase" localSheetId="3" hidden="1">'Broader Categories'!$A$1:$N$373</definedName>
    <definedName name="_xlnm._FilterDatabase" localSheetId="10" hidden="1">'EDA 3.2 mom'!$A$1:$P$39</definedName>
    <definedName name="_xlnm._FilterDatabase" localSheetId="7" hidden="1">'EDA 3.2 yoy'!$A$3:$Q$66</definedName>
    <definedName name="_xlnm._FilterDatabase" localSheetId="14" hidden="1">'food sub category'!$A$1:$Q$373</definedName>
    <definedName name="_xlnm._FilterDatabase" localSheetId="17" hidden="1">'IR for Food'!$A$1:$D$22</definedName>
    <definedName name="_xlnm._FilterDatabase" localSheetId="1" hidden="1">'main data'!$A$1:$AK$378</definedName>
    <definedName name="_xlnm._FilterDatabase" localSheetId="8" hidden="1">'obj 3.2 mom'!$A$1:$P$40</definedName>
    <definedName name="_xlnm._FilterDatabase" localSheetId="16" hidden="1">'obj 3.2 yoy'!$A$1:$P$1</definedName>
    <definedName name="_xlnm._FilterDatabase" localSheetId="2" hidden="1">'obj 4'!$A$1:$F$373</definedName>
    <definedName name="_xlnm._FilterDatabase" localSheetId="5" hidden="1">'Objective-1(1.1)'!$A$1:$I$4</definedName>
    <definedName name="_xlnm._FilterDatabase" localSheetId="6" hidden="1">'Objective-1(1.2)'!$A$8:$I$11</definedName>
    <definedName name="_xlnm._FilterDatabase" localSheetId="12" hidden="1">'Objective-3(3.1)'!$A$1:$D$40</definedName>
    <definedName name="_xlnm._FilterDatabase" localSheetId="13" hidden="1">'Objective-3(3.2)'!#REF!</definedName>
    <definedName name="_xlnm._FilterDatabase" localSheetId="18" hidden="1">'Objective-4'!$A$1:$I$40</definedName>
    <definedName name="_xlnm._FilterDatabase" localSheetId="15" hidden="1">Sheet4!$A$1:$P$373</definedName>
    <definedName name="ExternalData_1" localSheetId="0" hidden="1">'Raw Data'!$A$1:$AD$374</definedName>
  </definedNames>
  <calcPr calcId="191029"/>
  <pivotCaches>
    <pivotCache cacheId="0" r:id="rId2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0" l="1"/>
  <c r="C33" i="45"/>
  <c r="D7" i="23"/>
  <c r="Q2" i="1"/>
  <c r="B22" i="13"/>
  <c r="B19" i="13"/>
  <c r="B20" i="13"/>
  <c r="B21" i="13"/>
  <c r="B23" i="13"/>
  <c r="H2" i="13"/>
  <c r="G2" i="13"/>
  <c r="F2" i="13"/>
  <c r="E2" i="13"/>
  <c r="D2" i="13"/>
  <c r="C2" i="13"/>
  <c r="D121" i="7"/>
  <c r="I2" i="13" l="1"/>
  <c r="B18" i="13" s="1"/>
  <c r="F25" i="38"/>
  <c r="F24" i="38"/>
  <c r="F23" i="38"/>
  <c r="F22" i="38"/>
  <c r="F21" i="38"/>
  <c r="F19" i="38"/>
  <c r="F20" i="38"/>
  <c r="F18" i="38"/>
  <c r="B40" i="34" l="1"/>
  <c r="C40" i="34" s="1"/>
  <c r="A40" i="34"/>
  <c r="AJ223" i="1" l="1"/>
  <c r="AK223" i="1" s="1"/>
  <c r="G2" i="34" s="1"/>
  <c r="F3" i="34"/>
  <c r="F4" i="34"/>
  <c r="F5" i="34"/>
  <c r="F6" i="34"/>
  <c r="F7" i="34"/>
  <c r="F8" i="34"/>
  <c r="F9" i="34"/>
  <c r="F10" i="34"/>
  <c r="F11" i="34"/>
  <c r="F12" i="34"/>
  <c r="F13" i="34"/>
  <c r="F14" i="34"/>
  <c r="F2" i="34"/>
  <c r="AF2" i="1"/>
  <c r="C45" i="45"/>
  <c r="C44" i="45"/>
  <c r="C43" i="45"/>
  <c r="C42" i="45"/>
  <c r="C41" i="45"/>
  <c r="C40" i="45"/>
  <c r="C39" i="45"/>
  <c r="C38" i="45"/>
  <c r="C37" i="45"/>
  <c r="C36" i="45"/>
  <c r="C35" i="45"/>
  <c r="C34" i="45"/>
  <c r="D378" i="1"/>
  <c r="D48" i="45" l="1"/>
  <c r="D10" i="23"/>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40" i="23"/>
  <c r="D37" i="23"/>
  <c r="D34" i="23"/>
  <c r="D31" i="23"/>
  <c r="D28" i="23"/>
  <c r="D25" i="23"/>
  <c r="D22" i="23"/>
  <c r="D19" i="23"/>
  <c r="D16" i="23"/>
  <c r="D13" i="23"/>
  <c r="V2" i="1"/>
  <c r="E9" i="10" l="1"/>
  <c r="F9" i="10"/>
  <c r="G9" i="10"/>
  <c r="H9" i="10"/>
  <c r="I9" i="10"/>
  <c r="E10" i="10"/>
  <c r="F10" i="10"/>
  <c r="G10" i="10"/>
  <c r="H10" i="10"/>
  <c r="I10" i="10"/>
  <c r="D10" i="10"/>
  <c r="D9" i="10"/>
  <c r="F3" i="43"/>
  <c r="G3" i="43"/>
  <c r="H3" i="43"/>
  <c r="I3" i="43"/>
  <c r="J3" i="43"/>
  <c r="K3" i="43"/>
  <c r="L3" i="43"/>
  <c r="M3" i="43"/>
  <c r="N3" i="43"/>
  <c r="O3" i="43"/>
  <c r="P3" i="43"/>
  <c r="F4" i="43"/>
  <c r="G4" i="43"/>
  <c r="H4" i="43"/>
  <c r="I4" i="43"/>
  <c r="J4" i="43"/>
  <c r="K4" i="43"/>
  <c r="L4" i="43"/>
  <c r="M4" i="43"/>
  <c r="N4" i="43"/>
  <c r="O4" i="43"/>
  <c r="P4" i="43"/>
  <c r="F5" i="43"/>
  <c r="G5" i="43"/>
  <c r="H5" i="43"/>
  <c r="I5" i="43"/>
  <c r="J5" i="43"/>
  <c r="K5" i="43"/>
  <c r="L5" i="43"/>
  <c r="M5" i="43"/>
  <c r="N5" i="43"/>
  <c r="O5" i="43"/>
  <c r="P5" i="43"/>
  <c r="F6" i="43"/>
  <c r="G6" i="43"/>
  <c r="H6" i="43"/>
  <c r="I6" i="43"/>
  <c r="J6" i="43"/>
  <c r="K6" i="43"/>
  <c r="L6" i="43"/>
  <c r="M6" i="43"/>
  <c r="N6" i="43"/>
  <c r="O6" i="43"/>
  <c r="P6" i="43"/>
  <c r="F7" i="43"/>
  <c r="G7" i="43"/>
  <c r="H7" i="43"/>
  <c r="I7" i="43"/>
  <c r="J7" i="43"/>
  <c r="K7" i="43"/>
  <c r="L7" i="43"/>
  <c r="M7" i="43"/>
  <c r="N7" i="43"/>
  <c r="O7" i="43"/>
  <c r="P7" i="43"/>
  <c r="F8" i="43"/>
  <c r="G8" i="43"/>
  <c r="H8" i="43"/>
  <c r="I8" i="43"/>
  <c r="J8" i="43"/>
  <c r="K8" i="43"/>
  <c r="L8" i="43"/>
  <c r="M8" i="43"/>
  <c r="N8" i="43"/>
  <c r="O8" i="43"/>
  <c r="P8" i="43"/>
  <c r="F9" i="43"/>
  <c r="G9" i="43"/>
  <c r="H9" i="43"/>
  <c r="I9" i="43"/>
  <c r="J9" i="43"/>
  <c r="K9" i="43"/>
  <c r="L9" i="43"/>
  <c r="M9" i="43"/>
  <c r="N9" i="43"/>
  <c r="O9" i="43"/>
  <c r="P9" i="43"/>
  <c r="F10" i="43"/>
  <c r="G10" i="43"/>
  <c r="H10" i="43"/>
  <c r="I10" i="43"/>
  <c r="J10" i="43"/>
  <c r="K10" i="43"/>
  <c r="L10" i="43"/>
  <c r="M10" i="43"/>
  <c r="N10" i="43"/>
  <c r="O10" i="43"/>
  <c r="P10" i="43"/>
  <c r="F11" i="43"/>
  <c r="G11" i="43"/>
  <c r="H11" i="43"/>
  <c r="I11" i="43"/>
  <c r="J11" i="43"/>
  <c r="K11" i="43"/>
  <c r="L11" i="43"/>
  <c r="M11" i="43"/>
  <c r="N11" i="43"/>
  <c r="O11" i="43"/>
  <c r="P11" i="43"/>
  <c r="F12" i="43"/>
  <c r="G12" i="43"/>
  <c r="H12" i="43"/>
  <c r="I12" i="43"/>
  <c r="J12" i="43"/>
  <c r="K12" i="43"/>
  <c r="L12" i="43"/>
  <c r="M12" i="43"/>
  <c r="N12" i="43"/>
  <c r="O12" i="43"/>
  <c r="P12" i="43"/>
  <c r="F13" i="43"/>
  <c r="G13" i="43"/>
  <c r="H13" i="43"/>
  <c r="I13" i="43"/>
  <c r="J13" i="43"/>
  <c r="K13" i="43"/>
  <c r="L13" i="43"/>
  <c r="M13" i="43"/>
  <c r="N13" i="43"/>
  <c r="O13" i="43"/>
  <c r="P13" i="43"/>
  <c r="F14" i="43"/>
  <c r="G14" i="43"/>
  <c r="H14" i="43"/>
  <c r="I14" i="43"/>
  <c r="J14" i="43"/>
  <c r="K14" i="43"/>
  <c r="L14" i="43"/>
  <c r="M14" i="43"/>
  <c r="N14" i="43"/>
  <c r="O14" i="43"/>
  <c r="P14" i="43"/>
  <c r="F15" i="43"/>
  <c r="G15" i="43"/>
  <c r="H15" i="43"/>
  <c r="I15" i="43"/>
  <c r="J15" i="43"/>
  <c r="K15" i="43"/>
  <c r="L15" i="43"/>
  <c r="M15" i="43"/>
  <c r="N15" i="43"/>
  <c r="O15" i="43"/>
  <c r="P15" i="43"/>
  <c r="F16" i="43"/>
  <c r="G16" i="43"/>
  <c r="H16" i="43"/>
  <c r="I16" i="43"/>
  <c r="J16" i="43"/>
  <c r="K16" i="43"/>
  <c r="L16" i="43"/>
  <c r="M16" i="43"/>
  <c r="N16" i="43"/>
  <c r="O16" i="43"/>
  <c r="P16" i="43"/>
  <c r="F17" i="43"/>
  <c r="G17" i="43"/>
  <c r="H17" i="43"/>
  <c r="I17" i="43"/>
  <c r="J17" i="43"/>
  <c r="K17" i="43"/>
  <c r="L17" i="43"/>
  <c r="M17" i="43"/>
  <c r="N17" i="43"/>
  <c r="O17" i="43"/>
  <c r="P17" i="43"/>
  <c r="F18" i="43"/>
  <c r="G18" i="43"/>
  <c r="H18" i="43"/>
  <c r="I18" i="43"/>
  <c r="J18" i="43"/>
  <c r="K18" i="43"/>
  <c r="L18" i="43"/>
  <c r="M18" i="43"/>
  <c r="N18" i="43"/>
  <c r="O18" i="43"/>
  <c r="P18" i="43"/>
  <c r="F19" i="43"/>
  <c r="G19" i="43"/>
  <c r="H19" i="43"/>
  <c r="I19" i="43"/>
  <c r="J19" i="43"/>
  <c r="K19" i="43"/>
  <c r="L19" i="43"/>
  <c r="M19" i="43"/>
  <c r="N19" i="43"/>
  <c r="O19" i="43"/>
  <c r="P19" i="43"/>
  <c r="F20" i="43"/>
  <c r="G20" i="43"/>
  <c r="H20" i="43"/>
  <c r="I20" i="43"/>
  <c r="J20" i="43"/>
  <c r="K20" i="43"/>
  <c r="L20" i="43"/>
  <c r="M20" i="43"/>
  <c r="N20" i="43"/>
  <c r="O20" i="43"/>
  <c r="P20" i="43"/>
  <c r="F21" i="43"/>
  <c r="G21" i="43"/>
  <c r="H21" i="43"/>
  <c r="I21" i="43"/>
  <c r="J21" i="43"/>
  <c r="K21" i="43"/>
  <c r="L21" i="43"/>
  <c r="M21" i="43"/>
  <c r="N21" i="43"/>
  <c r="O21" i="43"/>
  <c r="P21" i="43"/>
  <c r="F22" i="43"/>
  <c r="G22" i="43"/>
  <c r="H22" i="43"/>
  <c r="I22" i="43"/>
  <c r="J22" i="43"/>
  <c r="K22" i="43"/>
  <c r="L22" i="43"/>
  <c r="M22" i="43"/>
  <c r="N22" i="43"/>
  <c r="O22" i="43"/>
  <c r="P22" i="43"/>
  <c r="F23" i="43"/>
  <c r="G23" i="43"/>
  <c r="H23" i="43"/>
  <c r="I23" i="43"/>
  <c r="J23" i="43"/>
  <c r="K23" i="43"/>
  <c r="L23" i="43"/>
  <c r="M23" i="43"/>
  <c r="N23" i="43"/>
  <c r="O23" i="43"/>
  <c r="P23" i="43"/>
  <c r="F24" i="43"/>
  <c r="G24" i="43"/>
  <c r="H24" i="43"/>
  <c r="I24" i="43"/>
  <c r="J24" i="43"/>
  <c r="K24" i="43"/>
  <c r="L24" i="43"/>
  <c r="M24" i="43"/>
  <c r="N24" i="43"/>
  <c r="O24" i="43"/>
  <c r="P24" i="43"/>
  <c r="F25" i="43"/>
  <c r="G25" i="43"/>
  <c r="H25" i="43"/>
  <c r="I25" i="43"/>
  <c r="J25" i="43"/>
  <c r="K25" i="43"/>
  <c r="L25" i="43"/>
  <c r="M25" i="43"/>
  <c r="N25" i="43"/>
  <c r="O25" i="43"/>
  <c r="P25" i="43"/>
  <c r="F26" i="43"/>
  <c r="G26" i="43"/>
  <c r="H26" i="43"/>
  <c r="I26" i="43"/>
  <c r="J26" i="43"/>
  <c r="K26" i="43"/>
  <c r="L26" i="43"/>
  <c r="M26" i="43"/>
  <c r="N26" i="43"/>
  <c r="O26" i="43"/>
  <c r="P26" i="43"/>
  <c r="F27" i="43"/>
  <c r="G27" i="43"/>
  <c r="H27" i="43"/>
  <c r="I27" i="43"/>
  <c r="J27" i="43"/>
  <c r="K27" i="43"/>
  <c r="L27" i="43"/>
  <c r="M27" i="43"/>
  <c r="N27" i="43"/>
  <c r="O27" i="43"/>
  <c r="P27" i="43"/>
  <c r="F28" i="43"/>
  <c r="G28" i="43"/>
  <c r="H28" i="43"/>
  <c r="I28" i="43"/>
  <c r="J28" i="43"/>
  <c r="K28" i="43"/>
  <c r="L28" i="43"/>
  <c r="M28" i="43"/>
  <c r="N28" i="43"/>
  <c r="O28" i="43"/>
  <c r="P28" i="43"/>
  <c r="F29" i="43"/>
  <c r="G29" i="43"/>
  <c r="H29" i="43"/>
  <c r="I29" i="43"/>
  <c r="J29" i="43"/>
  <c r="K29" i="43"/>
  <c r="L29" i="43"/>
  <c r="M29" i="43"/>
  <c r="N29" i="43"/>
  <c r="O29" i="43"/>
  <c r="P29" i="43"/>
  <c r="F30" i="43"/>
  <c r="G30" i="43"/>
  <c r="H30" i="43"/>
  <c r="I30" i="43"/>
  <c r="J30" i="43"/>
  <c r="K30" i="43"/>
  <c r="L30" i="43"/>
  <c r="M30" i="43"/>
  <c r="N30" i="43"/>
  <c r="O30" i="43"/>
  <c r="P30" i="43"/>
  <c r="F31" i="43"/>
  <c r="G31" i="43"/>
  <c r="H31" i="43"/>
  <c r="I31" i="43"/>
  <c r="J31" i="43"/>
  <c r="K31" i="43"/>
  <c r="L31" i="43"/>
  <c r="M31" i="43"/>
  <c r="N31" i="43"/>
  <c r="O31" i="43"/>
  <c r="P31" i="43"/>
  <c r="F32" i="43"/>
  <c r="G32" i="43"/>
  <c r="H32" i="43"/>
  <c r="I32" i="43"/>
  <c r="J32" i="43"/>
  <c r="K32" i="43"/>
  <c r="L32" i="43"/>
  <c r="M32" i="43"/>
  <c r="N32" i="43"/>
  <c r="O32" i="43"/>
  <c r="P32" i="43"/>
  <c r="F33" i="43"/>
  <c r="G33" i="43"/>
  <c r="H33" i="43"/>
  <c r="I33" i="43"/>
  <c r="J33" i="43"/>
  <c r="K33" i="43"/>
  <c r="L33" i="43"/>
  <c r="M33" i="43"/>
  <c r="N33" i="43"/>
  <c r="O33" i="43"/>
  <c r="P33" i="43"/>
  <c r="F34" i="43"/>
  <c r="G34" i="43"/>
  <c r="H34" i="43"/>
  <c r="I34" i="43"/>
  <c r="J34" i="43"/>
  <c r="K34" i="43"/>
  <c r="L34" i="43"/>
  <c r="M34" i="43"/>
  <c r="N34" i="43"/>
  <c r="O34" i="43"/>
  <c r="P34" i="43"/>
  <c r="F35" i="43"/>
  <c r="G35" i="43"/>
  <c r="H35" i="43"/>
  <c r="I35" i="43"/>
  <c r="J35" i="43"/>
  <c r="K35" i="43"/>
  <c r="L35" i="43"/>
  <c r="M35" i="43"/>
  <c r="N35" i="43"/>
  <c r="O35" i="43"/>
  <c r="P35" i="43"/>
  <c r="F36" i="43"/>
  <c r="G36" i="43"/>
  <c r="H36" i="43"/>
  <c r="I36" i="43"/>
  <c r="J36" i="43"/>
  <c r="K36" i="43"/>
  <c r="L36" i="43"/>
  <c r="M36" i="43"/>
  <c r="N36" i="43"/>
  <c r="O36" i="43"/>
  <c r="P36" i="43"/>
  <c r="F37" i="43"/>
  <c r="G37" i="43"/>
  <c r="H37" i="43"/>
  <c r="I37" i="43"/>
  <c r="J37" i="43"/>
  <c r="K37" i="43"/>
  <c r="L37" i="43"/>
  <c r="M37" i="43"/>
  <c r="N37" i="43"/>
  <c r="O37" i="43"/>
  <c r="P37" i="43"/>
  <c r="M2" i="43"/>
  <c r="N2" i="43"/>
  <c r="O2" i="43"/>
  <c r="P2" i="43"/>
  <c r="L2" i="43"/>
  <c r="K2" i="43"/>
  <c r="J2" i="43"/>
  <c r="I2" i="43"/>
  <c r="E4" i="43"/>
  <c r="E5" i="43"/>
  <c r="E6" i="43"/>
  <c r="E7" i="43"/>
  <c r="E8" i="43"/>
  <c r="E9" i="43"/>
  <c r="E10" i="43"/>
  <c r="E11" i="43"/>
  <c r="E12" i="43"/>
  <c r="E13" i="43"/>
  <c r="E14" i="43"/>
  <c r="E15" i="43"/>
  <c r="E16" i="43"/>
  <c r="E17" i="43"/>
  <c r="E18" i="43"/>
  <c r="E19" i="43"/>
  <c r="E20" i="43"/>
  <c r="E21" i="43"/>
  <c r="E22" i="43"/>
  <c r="E23" i="43"/>
  <c r="E24" i="43"/>
  <c r="E25" i="43"/>
  <c r="E26" i="43"/>
  <c r="E27" i="43"/>
  <c r="E28" i="43"/>
  <c r="E29" i="43"/>
  <c r="E30" i="43"/>
  <c r="E31" i="43"/>
  <c r="E32" i="43"/>
  <c r="E33" i="43"/>
  <c r="E34" i="43"/>
  <c r="E35" i="43"/>
  <c r="E36" i="43"/>
  <c r="E37" i="43"/>
  <c r="E3" i="43"/>
  <c r="E2" i="43"/>
  <c r="H2" i="43"/>
  <c r="G2" i="43"/>
  <c r="F2" i="43"/>
  <c r="D3" i="43"/>
  <c r="D4" i="43"/>
  <c r="D5" i="43"/>
  <c r="D6" i="43"/>
  <c r="D7" i="43"/>
  <c r="D8" i="43"/>
  <c r="D9" i="43"/>
  <c r="D10" i="43"/>
  <c r="D11" i="43"/>
  <c r="D12" i="43"/>
  <c r="D13" i="43"/>
  <c r="D14" i="43"/>
  <c r="D15" i="43"/>
  <c r="D16" i="43"/>
  <c r="D17" i="43"/>
  <c r="D18" i="43"/>
  <c r="D19" i="43"/>
  <c r="D20" i="43"/>
  <c r="D21" i="43"/>
  <c r="D22" i="43"/>
  <c r="D23" i="43"/>
  <c r="D24" i="43"/>
  <c r="D25" i="43"/>
  <c r="D26" i="43"/>
  <c r="D27" i="43"/>
  <c r="D28" i="43"/>
  <c r="D29" i="43"/>
  <c r="D30" i="43"/>
  <c r="D31" i="43"/>
  <c r="D32" i="43"/>
  <c r="D33" i="43"/>
  <c r="D34" i="43"/>
  <c r="D35" i="43"/>
  <c r="D36" i="43"/>
  <c r="D37" i="43"/>
  <c r="D2" i="43"/>
  <c r="Q66" i="31"/>
  <c r="Q65" i="31"/>
  <c r="Q64" i="31"/>
  <c r="Q60" i="31"/>
  <c r="Q59" i="31"/>
  <c r="Q58" i="31"/>
  <c r="Q54" i="31"/>
  <c r="Q53" i="31"/>
  <c r="Q52" i="31"/>
  <c r="Q48" i="31"/>
  <c r="Q47" i="31"/>
  <c r="Q46" i="31"/>
  <c r="Q42" i="31"/>
  <c r="Q41" i="31"/>
  <c r="Q40" i="31"/>
  <c r="Q36" i="31"/>
  <c r="Q35" i="31"/>
  <c r="Q34" i="31"/>
  <c r="Q30" i="31"/>
  <c r="Q29" i="31"/>
  <c r="Q28" i="31"/>
  <c r="Q24" i="31"/>
  <c r="Q23" i="31"/>
  <c r="Q22" i="31"/>
  <c r="Q18" i="31"/>
  <c r="Q17" i="31"/>
  <c r="Q16" i="31"/>
  <c r="Q12" i="31"/>
  <c r="Q11" i="31"/>
  <c r="P66" i="31"/>
  <c r="P65" i="31"/>
  <c r="P64" i="31"/>
  <c r="P60" i="31"/>
  <c r="P59" i="31"/>
  <c r="P58" i="31"/>
  <c r="P54" i="31"/>
  <c r="P53" i="31"/>
  <c r="P52" i="31"/>
  <c r="P48" i="31"/>
  <c r="P47" i="31"/>
  <c r="P46" i="31"/>
  <c r="P42" i="31"/>
  <c r="P41" i="31"/>
  <c r="P40" i="31"/>
  <c r="P36" i="31"/>
  <c r="P35" i="31"/>
  <c r="P34" i="31"/>
  <c r="P30" i="31"/>
  <c r="P29" i="31"/>
  <c r="P28" i="31"/>
  <c r="P24" i="31"/>
  <c r="P23" i="31"/>
  <c r="P22" i="31"/>
  <c r="P18" i="31"/>
  <c r="P17" i="31"/>
  <c r="P16" i="31"/>
  <c r="P12" i="31"/>
  <c r="P11" i="31"/>
  <c r="O66" i="31"/>
  <c r="O65" i="31"/>
  <c r="O64" i="31"/>
  <c r="O60" i="31"/>
  <c r="O59" i="31"/>
  <c r="O58" i="31"/>
  <c r="O54" i="31"/>
  <c r="O53" i="31"/>
  <c r="O52" i="31"/>
  <c r="O48" i="31"/>
  <c r="O47" i="31"/>
  <c r="O46" i="31"/>
  <c r="O42" i="31"/>
  <c r="O41" i="31"/>
  <c r="O40" i="31"/>
  <c r="O36" i="31"/>
  <c r="O35" i="31"/>
  <c r="O34" i="31"/>
  <c r="O30" i="31"/>
  <c r="O29" i="31"/>
  <c r="O28" i="31"/>
  <c r="O24" i="31"/>
  <c r="O23" i="31"/>
  <c r="O22" i="31"/>
  <c r="O18" i="31"/>
  <c r="O17" i="31"/>
  <c r="O16" i="31"/>
  <c r="O12" i="31"/>
  <c r="O11" i="31"/>
  <c r="N66" i="31"/>
  <c r="N65" i="31"/>
  <c r="N64" i="31"/>
  <c r="N60" i="31"/>
  <c r="N59" i="31"/>
  <c r="N58" i="31"/>
  <c r="N54" i="31"/>
  <c r="N53" i="31"/>
  <c r="N52" i="31"/>
  <c r="N48" i="31"/>
  <c r="N47" i="31"/>
  <c r="N46" i="31"/>
  <c r="N42" i="31"/>
  <c r="N41" i="31"/>
  <c r="N40" i="31"/>
  <c r="N36" i="31"/>
  <c r="N35" i="31"/>
  <c r="N34" i="31"/>
  <c r="N30" i="31"/>
  <c r="N29" i="31"/>
  <c r="N28" i="31"/>
  <c r="N24" i="31"/>
  <c r="N23" i="31"/>
  <c r="N22" i="31"/>
  <c r="N18" i="31"/>
  <c r="N17" i="31"/>
  <c r="N16" i="31"/>
  <c r="N12" i="31"/>
  <c r="N11" i="31"/>
  <c r="M66" i="31"/>
  <c r="M65" i="31"/>
  <c r="M64" i="31"/>
  <c r="M60" i="31"/>
  <c r="M59" i="31"/>
  <c r="M58" i="31"/>
  <c r="M54" i="31"/>
  <c r="M53" i="31"/>
  <c r="M52" i="31"/>
  <c r="M48" i="31"/>
  <c r="M47" i="31"/>
  <c r="M46" i="31"/>
  <c r="M42" i="31"/>
  <c r="M41" i="31"/>
  <c r="M40" i="31"/>
  <c r="M36" i="31"/>
  <c r="M35" i="31"/>
  <c r="M34" i="31"/>
  <c r="M30" i="31"/>
  <c r="M29" i="31"/>
  <c r="M28" i="31"/>
  <c r="M24" i="31"/>
  <c r="M23" i="31"/>
  <c r="M22" i="31"/>
  <c r="M18" i="31"/>
  <c r="M17" i="31"/>
  <c r="M16" i="31"/>
  <c r="M12" i="31"/>
  <c r="M11" i="31"/>
  <c r="L66" i="31"/>
  <c r="L65" i="31"/>
  <c r="L64" i="31"/>
  <c r="L60" i="31"/>
  <c r="L59" i="31"/>
  <c r="L58" i="31"/>
  <c r="L54" i="31"/>
  <c r="L53" i="31"/>
  <c r="L52" i="31"/>
  <c r="L48" i="31"/>
  <c r="L47" i="31"/>
  <c r="L46" i="31"/>
  <c r="L42" i="31"/>
  <c r="L41" i="31"/>
  <c r="L40" i="31"/>
  <c r="L36" i="31"/>
  <c r="L35" i="31"/>
  <c r="L34" i="31"/>
  <c r="L30" i="31"/>
  <c r="L29" i="31"/>
  <c r="L28" i="31"/>
  <c r="L24" i="31"/>
  <c r="L23" i="31"/>
  <c r="L22" i="31"/>
  <c r="L18" i="31"/>
  <c r="L17" i="31"/>
  <c r="L16" i="31"/>
  <c r="L12" i="31"/>
  <c r="L11" i="31"/>
  <c r="K66" i="31"/>
  <c r="K65" i="31"/>
  <c r="K64" i="31"/>
  <c r="K60" i="31"/>
  <c r="K59" i="31"/>
  <c r="K58" i="31"/>
  <c r="K54" i="31"/>
  <c r="K53" i="31"/>
  <c r="K52" i="31"/>
  <c r="K48" i="31"/>
  <c r="K47" i="31"/>
  <c r="K46" i="31"/>
  <c r="K42" i="31"/>
  <c r="K41" i="31"/>
  <c r="K40" i="31"/>
  <c r="K36" i="31"/>
  <c r="K35" i="31"/>
  <c r="K34" i="31"/>
  <c r="K30" i="31"/>
  <c r="K29" i="31"/>
  <c r="K28" i="31"/>
  <c r="K24" i="31"/>
  <c r="K23" i="31"/>
  <c r="K22" i="31"/>
  <c r="K18" i="31"/>
  <c r="K17" i="31"/>
  <c r="K16" i="31"/>
  <c r="K12" i="31"/>
  <c r="K11" i="31"/>
  <c r="J66" i="31"/>
  <c r="J65" i="31"/>
  <c r="J64" i="31"/>
  <c r="J60" i="31"/>
  <c r="J59" i="31"/>
  <c r="J58" i="31"/>
  <c r="J54" i="31"/>
  <c r="J53" i="31"/>
  <c r="J52" i="31"/>
  <c r="J48" i="31"/>
  <c r="J47" i="31"/>
  <c r="J46" i="31"/>
  <c r="J42" i="31"/>
  <c r="J41" i="31"/>
  <c r="J40" i="31"/>
  <c r="J36" i="31"/>
  <c r="J35" i="31"/>
  <c r="J34" i="31"/>
  <c r="J30" i="31"/>
  <c r="J29" i="31"/>
  <c r="J28" i="31"/>
  <c r="J24" i="31"/>
  <c r="J23" i="31"/>
  <c r="J22" i="31"/>
  <c r="J18" i="31"/>
  <c r="J17" i="31"/>
  <c r="J16" i="31"/>
  <c r="J12" i="31"/>
  <c r="J11" i="31"/>
  <c r="I66" i="31"/>
  <c r="I65" i="31"/>
  <c r="I64" i="31"/>
  <c r="I60" i="31"/>
  <c r="I59" i="31"/>
  <c r="I58" i="31"/>
  <c r="I54" i="31"/>
  <c r="I53" i="31"/>
  <c r="I52" i="31"/>
  <c r="I48" i="31"/>
  <c r="I47" i="31"/>
  <c r="I46" i="31"/>
  <c r="I42" i="31"/>
  <c r="I41" i="31"/>
  <c r="I40" i="31"/>
  <c r="I36" i="31"/>
  <c r="I35" i="31"/>
  <c r="I34" i="31"/>
  <c r="I30" i="31"/>
  <c r="I29" i="31"/>
  <c r="I28" i="31"/>
  <c r="I24" i="31"/>
  <c r="I23" i="31"/>
  <c r="I22" i="31"/>
  <c r="I18" i="31"/>
  <c r="I17" i="31"/>
  <c r="I16" i="31"/>
  <c r="I12" i="31"/>
  <c r="I11" i="31"/>
  <c r="H54" i="31"/>
  <c r="H66" i="31"/>
  <c r="H65" i="31"/>
  <c r="H64" i="31"/>
  <c r="H60" i="31"/>
  <c r="H59" i="31"/>
  <c r="H58" i="31"/>
  <c r="H53" i="31"/>
  <c r="H52" i="31"/>
  <c r="H48" i="31"/>
  <c r="H47" i="31"/>
  <c r="H46" i="31"/>
  <c r="H42" i="31"/>
  <c r="H41" i="31"/>
  <c r="H40" i="31"/>
  <c r="H36" i="31"/>
  <c r="H35" i="31"/>
  <c r="H34" i="31"/>
  <c r="H30" i="31"/>
  <c r="H29" i="31"/>
  <c r="H28" i="31"/>
  <c r="H24" i="31"/>
  <c r="H23" i="31"/>
  <c r="H22" i="31"/>
  <c r="H18" i="31"/>
  <c r="H17" i="31"/>
  <c r="H16" i="31"/>
  <c r="H12" i="31"/>
  <c r="H11" i="31"/>
  <c r="G66" i="31"/>
  <c r="G65" i="31"/>
  <c r="G64" i="31"/>
  <c r="G60" i="31"/>
  <c r="G59" i="31"/>
  <c r="G58" i="31"/>
  <c r="G54" i="31"/>
  <c r="G53" i="31"/>
  <c r="G52" i="31"/>
  <c r="G48" i="31"/>
  <c r="G47" i="31"/>
  <c r="G46" i="31"/>
  <c r="G42" i="31"/>
  <c r="G41" i="31"/>
  <c r="G40" i="31"/>
  <c r="G36" i="31"/>
  <c r="G35" i="31"/>
  <c r="G34" i="31"/>
  <c r="G30" i="31"/>
  <c r="G29" i="31"/>
  <c r="G28" i="31"/>
  <c r="G24" i="31"/>
  <c r="G23" i="31"/>
  <c r="G22" i="31"/>
  <c r="G18" i="31"/>
  <c r="G17" i="31"/>
  <c r="G16" i="31"/>
  <c r="G12" i="31"/>
  <c r="G11" i="31"/>
  <c r="F66" i="31"/>
  <c r="F65" i="31"/>
  <c r="F64" i="31"/>
  <c r="F60" i="31"/>
  <c r="F59" i="31"/>
  <c r="F58" i="31"/>
  <c r="F54" i="31"/>
  <c r="F53" i="31"/>
  <c r="F52" i="31"/>
  <c r="F48" i="31"/>
  <c r="F47" i="31"/>
  <c r="F46" i="31"/>
  <c r="F42" i="31"/>
  <c r="F41" i="31"/>
  <c r="F40" i="31"/>
  <c r="F36" i="31"/>
  <c r="F35" i="31"/>
  <c r="F34" i="31"/>
  <c r="F30" i="31"/>
  <c r="F29" i="31"/>
  <c r="F28" i="31"/>
  <c r="F24" i="31"/>
  <c r="F23" i="31"/>
  <c r="F22" i="31"/>
  <c r="F18" i="31"/>
  <c r="F17" i="31"/>
  <c r="F16" i="31"/>
  <c r="F12" i="31"/>
  <c r="F11" i="31"/>
  <c r="E66" i="31"/>
  <c r="E65" i="31"/>
  <c r="E64" i="31"/>
  <c r="E60" i="31"/>
  <c r="E59" i="31"/>
  <c r="E58" i="31"/>
  <c r="E54" i="31"/>
  <c r="E53" i="31"/>
  <c r="E52" i="31"/>
  <c r="E48" i="31"/>
  <c r="E47" i="31"/>
  <c r="E46" i="31"/>
  <c r="E42" i="31"/>
  <c r="E41" i="31"/>
  <c r="E40" i="31"/>
  <c r="E36" i="31"/>
  <c r="E35" i="31"/>
  <c r="E34" i="31"/>
  <c r="E30" i="31"/>
  <c r="E29" i="31"/>
  <c r="E28" i="31"/>
  <c r="E24" i="31"/>
  <c r="E23" i="31"/>
  <c r="E22" i="31"/>
  <c r="E18" i="31"/>
  <c r="E17" i="31"/>
  <c r="E16" i="31"/>
  <c r="E12" i="31"/>
  <c r="E11" i="31"/>
  <c r="F10" i="31"/>
  <c r="G10" i="31"/>
  <c r="H10" i="31"/>
  <c r="I10" i="31"/>
  <c r="J10" i="31"/>
  <c r="K10" i="31"/>
  <c r="L10" i="31"/>
  <c r="M10" i="31"/>
  <c r="N10" i="31"/>
  <c r="O10" i="31"/>
  <c r="P10" i="31"/>
  <c r="Q10" i="31"/>
  <c r="E10" i="31"/>
  <c r="D17" i="37"/>
  <c r="D16" i="37"/>
  <c r="E14" i="37"/>
  <c r="F14" i="37"/>
  <c r="G14" i="37"/>
  <c r="H14" i="37"/>
  <c r="I14" i="37"/>
  <c r="J14" i="37"/>
  <c r="K14" i="37"/>
  <c r="L14" i="37"/>
  <c r="M14" i="37"/>
  <c r="N14" i="37"/>
  <c r="O14" i="37"/>
  <c r="P14" i="37"/>
  <c r="Q14" i="37"/>
  <c r="R14" i="37"/>
  <c r="S14" i="37"/>
  <c r="T14" i="37"/>
  <c r="U14" i="37"/>
  <c r="V14" i="37"/>
  <c r="W14" i="37"/>
  <c r="X14" i="37"/>
  <c r="Y14" i="37"/>
  <c r="Z14" i="37"/>
  <c r="AA14" i="37"/>
  <c r="AB14" i="37"/>
  <c r="AC14" i="37"/>
  <c r="AD14" i="37"/>
  <c r="AE14" i="37"/>
  <c r="AF14" i="37"/>
  <c r="AG14" i="37"/>
  <c r="D14" i="37"/>
  <c r="K40" i="43" l="1"/>
  <c r="F39" i="43"/>
  <c r="E39" i="43"/>
  <c r="G40" i="43"/>
  <c r="O39" i="43"/>
  <c r="H39" i="43"/>
  <c r="E40" i="43"/>
  <c r="L39" i="43"/>
  <c r="P39" i="43"/>
  <c r="I39" i="43"/>
  <c r="J39" i="43"/>
  <c r="D39" i="43"/>
  <c r="N39" i="43"/>
  <c r="K39" i="43"/>
  <c r="M39" i="43"/>
  <c r="F40" i="43"/>
  <c r="G39" i="43"/>
  <c r="D40" i="43"/>
  <c r="P40" i="43"/>
  <c r="O40" i="43"/>
  <c r="N40" i="43"/>
  <c r="M40" i="43"/>
  <c r="L40" i="43"/>
  <c r="J40" i="43"/>
  <c r="I40" i="43"/>
  <c r="H40" i="43"/>
  <c r="G3" i="24"/>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67" i="24"/>
  <c r="G68" i="24"/>
  <c r="G69" i="24"/>
  <c r="G70" i="24"/>
  <c r="G71" i="24"/>
  <c r="G72" i="24"/>
  <c r="G73" i="24"/>
  <c r="G74" i="24"/>
  <c r="G75" i="24"/>
  <c r="G76" i="24"/>
  <c r="G77" i="24"/>
  <c r="G78" i="24"/>
  <c r="G79" i="24"/>
  <c r="G80" i="24"/>
  <c r="G81" i="24"/>
  <c r="G82" i="24"/>
  <c r="G83" i="24"/>
  <c r="G84" i="24"/>
  <c r="G85" i="24"/>
  <c r="G86" i="24"/>
  <c r="G87" i="24"/>
  <c r="G88" i="24"/>
  <c r="G89" i="24"/>
  <c r="G90" i="24"/>
  <c r="G91" i="24"/>
  <c r="G92" i="24"/>
  <c r="G93" i="24"/>
  <c r="G94" i="24"/>
  <c r="G95" i="24"/>
  <c r="G96" i="24"/>
  <c r="G97" i="24"/>
  <c r="G98" i="24"/>
  <c r="G99" i="24"/>
  <c r="G100" i="24"/>
  <c r="G101" i="24"/>
  <c r="G102" i="24"/>
  <c r="G103" i="24"/>
  <c r="G104" i="24"/>
  <c r="G105" i="24"/>
  <c r="G106" i="24"/>
  <c r="G107" i="24"/>
  <c r="G108" i="24"/>
  <c r="G109" i="24"/>
  <c r="G110" i="24"/>
  <c r="G111" i="24"/>
  <c r="G112" i="24"/>
  <c r="G113" i="24"/>
  <c r="G114" i="24"/>
  <c r="G115" i="24"/>
  <c r="G116" i="24"/>
  <c r="G117" i="24"/>
  <c r="G118" i="24"/>
  <c r="G119" i="24"/>
  <c r="G120" i="24"/>
  <c r="G121" i="24"/>
  <c r="G122" i="24"/>
  <c r="G123" i="24"/>
  <c r="G124" i="24"/>
  <c r="G125" i="24"/>
  <c r="G126" i="24"/>
  <c r="G127" i="24"/>
  <c r="G128" i="24"/>
  <c r="G129" i="24"/>
  <c r="G130" i="24"/>
  <c r="G131" i="24"/>
  <c r="G132" i="24"/>
  <c r="G133" i="24"/>
  <c r="G134" i="24"/>
  <c r="G135" i="24"/>
  <c r="G136" i="24"/>
  <c r="G137" i="24"/>
  <c r="G138" i="24"/>
  <c r="G139" i="24"/>
  <c r="G140" i="24"/>
  <c r="G141" i="24"/>
  <c r="G142" i="24"/>
  <c r="G143" i="24"/>
  <c r="G144" i="24"/>
  <c r="G145" i="24"/>
  <c r="G146" i="24"/>
  <c r="G147" i="24"/>
  <c r="G148" i="24"/>
  <c r="G149" i="24"/>
  <c r="G150" i="24"/>
  <c r="G151" i="24"/>
  <c r="G152" i="24"/>
  <c r="G153" i="24"/>
  <c r="G154" i="24"/>
  <c r="G155" i="24"/>
  <c r="G156" i="24"/>
  <c r="G157" i="24"/>
  <c r="G158" i="24"/>
  <c r="G159" i="24"/>
  <c r="G160" i="24"/>
  <c r="G161" i="24"/>
  <c r="G162" i="24"/>
  <c r="G163" i="24"/>
  <c r="G164" i="24"/>
  <c r="G165" i="24"/>
  <c r="G166" i="24"/>
  <c r="G167" i="24"/>
  <c r="G168" i="24"/>
  <c r="G169" i="24"/>
  <c r="G170" i="24"/>
  <c r="G171" i="24"/>
  <c r="G172" i="24"/>
  <c r="G173" i="24"/>
  <c r="G174" i="24"/>
  <c r="G175" i="24"/>
  <c r="G176" i="24"/>
  <c r="G177" i="24"/>
  <c r="G178" i="24"/>
  <c r="G179" i="24"/>
  <c r="G180" i="24"/>
  <c r="G181" i="24"/>
  <c r="G182" i="24"/>
  <c r="G183" i="24"/>
  <c r="G184" i="24"/>
  <c r="G185" i="24"/>
  <c r="G186" i="24"/>
  <c r="G187" i="24"/>
  <c r="G188" i="24"/>
  <c r="G189" i="24"/>
  <c r="G190" i="24"/>
  <c r="G191" i="24"/>
  <c r="G192" i="24"/>
  <c r="G193" i="24"/>
  <c r="G194" i="24"/>
  <c r="G195" i="24"/>
  <c r="G196" i="24"/>
  <c r="G197" i="24"/>
  <c r="G198" i="24"/>
  <c r="G199" i="24"/>
  <c r="G200" i="24"/>
  <c r="G201" i="24"/>
  <c r="G202" i="24"/>
  <c r="G203" i="24"/>
  <c r="G204" i="24"/>
  <c r="G205" i="24"/>
  <c r="G206" i="24"/>
  <c r="G207" i="24"/>
  <c r="G208" i="24"/>
  <c r="G209" i="24"/>
  <c r="G210" i="24"/>
  <c r="G211" i="24"/>
  <c r="G212" i="24"/>
  <c r="G213" i="24"/>
  <c r="G214" i="24"/>
  <c r="G215" i="24"/>
  <c r="G216" i="24"/>
  <c r="G217" i="24"/>
  <c r="G218" i="24"/>
  <c r="G219" i="24"/>
  <c r="G220" i="24"/>
  <c r="G221" i="24"/>
  <c r="G222" i="24"/>
  <c r="G223" i="24"/>
  <c r="G224" i="24"/>
  <c r="G225" i="24"/>
  <c r="G226" i="24"/>
  <c r="G227" i="24"/>
  <c r="G228" i="24"/>
  <c r="G229" i="24"/>
  <c r="G230" i="24"/>
  <c r="G231" i="24"/>
  <c r="G232" i="24"/>
  <c r="G233" i="24"/>
  <c r="G234" i="24"/>
  <c r="G235" i="24"/>
  <c r="G236" i="24"/>
  <c r="G237" i="24"/>
  <c r="G238" i="24"/>
  <c r="G239" i="24"/>
  <c r="G240" i="24"/>
  <c r="G241" i="24"/>
  <c r="G242" i="24"/>
  <c r="G243" i="24"/>
  <c r="G244" i="24"/>
  <c r="G245" i="24"/>
  <c r="G246" i="24"/>
  <c r="G247" i="24"/>
  <c r="G248" i="24"/>
  <c r="G249" i="24"/>
  <c r="G250" i="24"/>
  <c r="G251" i="24"/>
  <c r="G252" i="24"/>
  <c r="G253" i="24"/>
  <c r="G254" i="24"/>
  <c r="G255" i="24"/>
  <c r="G256" i="24"/>
  <c r="G257" i="24"/>
  <c r="G258" i="24"/>
  <c r="G259" i="24"/>
  <c r="G260" i="24"/>
  <c r="G261" i="24"/>
  <c r="G262" i="24"/>
  <c r="G263" i="24"/>
  <c r="G264" i="24"/>
  <c r="G265" i="24"/>
  <c r="G266" i="24"/>
  <c r="G267" i="24"/>
  <c r="G268" i="24"/>
  <c r="G269" i="24"/>
  <c r="G270" i="24"/>
  <c r="G271" i="24"/>
  <c r="G272" i="24"/>
  <c r="G273" i="24"/>
  <c r="G274" i="24"/>
  <c r="G275" i="24"/>
  <c r="G276" i="24"/>
  <c r="G277" i="24"/>
  <c r="G278" i="24"/>
  <c r="G279" i="24"/>
  <c r="G280" i="24"/>
  <c r="G281" i="24"/>
  <c r="G282" i="24"/>
  <c r="G283" i="24"/>
  <c r="G284" i="24"/>
  <c r="G285" i="24"/>
  <c r="G286" i="24"/>
  <c r="G287" i="24"/>
  <c r="G288" i="24"/>
  <c r="G289" i="24"/>
  <c r="G290" i="24"/>
  <c r="G291" i="24"/>
  <c r="G292" i="24"/>
  <c r="G293" i="24"/>
  <c r="G294" i="24"/>
  <c r="G295" i="24"/>
  <c r="G296" i="24"/>
  <c r="G297" i="24"/>
  <c r="G298" i="24"/>
  <c r="G299" i="24"/>
  <c r="G300" i="24"/>
  <c r="G301" i="24"/>
  <c r="G302" i="24"/>
  <c r="G303" i="24"/>
  <c r="G304" i="24"/>
  <c r="G305" i="24"/>
  <c r="G306" i="24"/>
  <c r="G307" i="24"/>
  <c r="G308" i="24"/>
  <c r="G309" i="24"/>
  <c r="G310" i="24"/>
  <c r="G311" i="24"/>
  <c r="G312" i="24"/>
  <c r="G313" i="24"/>
  <c r="G314" i="24"/>
  <c r="G315" i="24"/>
  <c r="G316" i="24"/>
  <c r="G317" i="24"/>
  <c r="G318" i="24"/>
  <c r="G319" i="24"/>
  <c r="G320" i="24"/>
  <c r="G321" i="24"/>
  <c r="G322" i="24"/>
  <c r="G323" i="24"/>
  <c r="G324" i="24"/>
  <c r="G325" i="24"/>
  <c r="G326" i="24"/>
  <c r="G327" i="24"/>
  <c r="G328" i="24"/>
  <c r="G329" i="24"/>
  <c r="G330" i="24"/>
  <c r="G331" i="24"/>
  <c r="G332" i="24"/>
  <c r="G333" i="24"/>
  <c r="G334" i="24"/>
  <c r="G335" i="24"/>
  <c r="G336" i="24"/>
  <c r="G337" i="24"/>
  <c r="G338" i="24"/>
  <c r="G339" i="24"/>
  <c r="G340" i="24"/>
  <c r="G341" i="24"/>
  <c r="G342" i="24"/>
  <c r="G343" i="24"/>
  <c r="G344" i="24"/>
  <c r="G345" i="24"/>
  <c r="G346" i="24"/>
  <c r="G347" i="24"/>
  <c r="G348" i="24"/>
  <c r="G349" i="24"/>
  <c r="G350" i="24"/>
  <c r="G351" i="24"/>
  <c r="G352" i="24"/>
  <c r="G353" i="24"/>
  <c r="G354" i="24"/>
  <c r="G355" i="24"/>
  <c r="G356" i="24"/>
  <c r="G357" i="24"/>
  <c r="G358" i="24"/>
  <c r="G359" i="24"/>
  <c r="G360" i="24"/>
  <c r="G361" i="24"/>
  <c r="G362" i="24"/>
  <c r="G363" i="24"/>
  <c r="G364" i="24"/>
  <c r="G365" i="24"/>
  <c r="G366" i="24"/>
  <c r="G367" i="24"/>
  <c r="G368" i="24"/>
  <c r="G369" i="24"/>
  <c r="G370" i="24"/>
  <c r="G371" i="24"/>
  <c r="G372" i="24"/>
  <c r="G373" i="24"/>
  <c r="G2" i="24"/>
  <c r="D5" i="31"/>
  <c r="D6" i="31"/>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4" i="31"/>
  <c r="Q63" i="31"/>
  <c r="P63" i="31"/>
  <c r="O63" i="31"/>
  <c r="N63" i="31"/>
  <c r="M63" i="31"/>
  <c r="L63" i="31"/>
  <c r="K63" i="31"/>
  <c r="J63" i="31"/>
  <c r="I63" i="31"/>
  <c r="H63" i="31"/>
  <c r="G63" i="31"/>
  <c r="F63" i="31"/>
  <c r="E63" i="31"/>
  <c r="Q62" i="31"/>
  <c r="P62" i="31"/>
  <c r="O62" i="31"/>
  <c r="N62" i="31"/>
  <c r="M62" i="31"/>
  <c r="L62" i="31"/>
  <c r="K62" i="31"/>
  <c r="J62" i="31"/>
  <c r="I62" i="31"/>
  <c r="H62" i="31"/>
  <c r="G62" i="31"/>
  <c r="F62" i="31"/>
  <c r="E62" i="31"/>
  <c r="Q61" i="31"/>
  <c r="P61" i="31"/>
  <c r="O61" i="31"/>
  <c r="N61" i="31"/>
  <c r="M61" i="31"/>
  <c r="L61" i="31"/>
  <c r="K61" i="31"/>
  <c r="J61" i="31"/>
  <c r="I61" i="31"/>
  <c r="H61" i="31"/>
  <c r="G61" i="31"/>
  <c r="F61" i="31"/>
  <c r="E61" i="31"/>
  <c r="Q57" i="31"/>
  <c r="P57" i="31"/>
  <c r="O57" i="31"/>
  <c r="N57" i="31"/>
  <c r="M57" i="31"/>
  <c r="L57" i="31"/>
  <c r="K57" i="31"/>
  <c r="J57" i="31"/>
  <c r="I57" i="31"/>
  <c r="H57" i="31"/>
  <c r="G57" i="31"/>
  <c r="F57" i="31"/>
  <c r="E57" i="31"/>
  <c r="Q56" i="31"/>
  <c r="P56" i="31"/>
  <c r="O56" i="31"/>
  <c r="N56" i="31"/>
  <c r="M56" i="31"/>
  <c r="L56" i="31"/>
  <c r="K56" i="31"/>
  <c r="J56" i="31"/>
  <c r="I56" i="31"/>
  <c r="H56" i="31"/>
  <c r="G56" i="31"/>
  <c r="F56" i="31"/>
  <c r="E56" i="31"/>
  <c r="Q55" i="31"/>
  <c r="P55" i="31"/>
  <c r="O55" i="31"/>
  <c r="N55" i="31"/>
  <c r="M55" i="31"/>
  <c r="L55" i="31"/>
  <c r="K55" i="31"/>
  <c r="J55" i="31"/>
  <c r="I55" i="31"/>
  <c r="H55" i="31"/>
  <c r="G55" i="31"/>
  <c r="F55" i="31"/>
  <c r="E55" i="31"/>
  <c r="Q51" i="31"/>
  <c r="P51" i="31"/>
  <c r="O51" i="31"/>
  <c r="N51" i="31"/>
  <c r="M51" i="31"/>
  <c r="L51" i="31"/>
  <c r="K51" i="31"/>
  <c r="J51" i="31"/>
  <c r="I51" i="31"/>
  <c r="H51" i="31"/>
  <c r="G51" i="31"/>
  <c r="F51" i="31"/>
  <c r="E51" i="31"/>
  <c r="Q50" i="31"/>
  <c r="P50" i="31"/>
  <c r="O50" i="31"/>
  <c r="N50" i="31"/>
  <c r="M50" i="31"/>
  <c r="L50" i="31"/>
  <c r="K50" i="31"/>
  <c r="J50" i="31"/>
  <c r="I50" i="31"/>
  <c r="H50" i="31"/>
  <c r="G50" i="31"/>
  <c r="F50" i="31"/>
  <c r="E50" i="31"/>
  <c r="Q49" i="31"/>
  <c r="P49" i="31"/>
  <c r="O49" i="31"/>
  <c r="N49" i="31"/>
  <c r="M49" i="31"/>
  <c r="L49" i="31"/>
  <c r="K49" i="31"/>
  <c r="J49" i="31"/>
  <c r="I49" i="31"/>
  <c r="H49" i="31"/>
  <c r="G49" i="31"/>
  <c r="F49" i="31"/>
  <c r="E49" i="31"/>
  <c r="Q45" i="31"/>
  <c r="P45" i="31"/>
  <c r="O45" i="31"/>
  <c r="N45" i="31"/>
  <c r="M45" i="31"/>
  <c r="L45" i="31"/>
  <c r="K45" i="31"/>
  <c r="J45" i="31"/>
  <c r="I45" i="31"/>
  <c r="H45" i="31"/>
  <c r="G45" i="31"/>
  <c r="F45" i="31"/>
  <c r="E45" i="31"/>
  <c r="Q44" i="31"/>
  <c r="P44" i="31"/>
  <c r="O44" i="31"/>
  <c r="N44" i="31"/>
  <c r="M44" i="31"/>
  <c r="L44" i="31"/>
  <c r="K44" i="31"/>
  <c r="J44" i="31"/>
  <c r="I44" i="31"/>
  <c r="H44" i="31"/>
  <c r="G44" i="31"/>
  <c r="F44" i="31"/>
  <c r="E44" i="31"/>
  <c r="Q43" i="31"/>
  <c r="P43" i="31"/>
  <c r="O43" i="31"/>
  <c r="N43" i="31"/>
  <c r="M43" i="31"/>
  <c r="L43" i="31"/>
  <c r="K43" i="31"/>
  <c r="J43" i="31"/>
  <c r="I43" i="31"/>
  <c r="H43" i="31"/>
  <c r="G43" i="31"/>
  <c r="F43" i="31"/>
  <c r="E43" i="31"/>
  <c r="Q39" i="31"/>
  <c r="P39" i="31"/>
  <c r="O39" i="31"/>
  <c r="N39" i="31"/>
  <c r="M39" i="31"/>
  <c r="L39" i="31"/>
  <c r="K39" i="31"/>
  <c r="J39" i="31"/>
  <c r="I39" i="31"/>
  <c r="H39" i="31"/>
  <c r="G39" i="31"/>
  <c r="F39" i="31"/>
  <c r="E39" i="31"/>
  <c r="Q38" i="31"/>
  <c r="P38" i="31"/>
  <c r="O38" i="31"/>
  <c r="N38" i="31"/>
  <c r="M38" i="31"/>
  <c r="L38" i="31"/>
  <c r="K38" i="31"/>
  <c r="J38" i="31"/>
  <c r="I38" i="31"/>
  <c r="H38" i="31"/>
  <c r="G38" i="31"/>
  <c r="F38" i="31"/>
  <c r="E38" i="31"/>
  <c r="Q37" i="31"/>
  <c r="P37" i="31"/>
  <c r="O37" i="31"/>
  <c r="N37" i="31"/>
  <c r="M37" i="31"/>
  <c r="L37" i="31"/>
  <c r="K37" i="31"/>
  <c r="J37" i="31"/>
  <c r="I37" i="31"/>
  <c r="H37" i="31"/>
  <c r="G37" i="31"/>
  <c r="F37" i="31"/>
  <c r="E37" i="31"/>
  <c r="Q33" i="31"/>
  <c r="P33" i="31"/>
  <c r="O33" i="31"/>
  <c r="N33" i="31"/>
  <c r="M33" i="31"/>
  <c r="L33" i="31"/>
  <c r="K33" i="31"/>
  <c r="J33" i="31"/>
  <c r="I33" i="31"/>
  <c r="H33" i="31"/>
  <c r="G33" i="31"/>
  <c r="F33" i="31"/>
  <c r="E33" i="31"/>
  <c r="Q32" i="31"/>
  <c r="P32" i="31"/>
  <c r="O32" i="31"/>
  <c r="N32" i="31"/>
  <c r="M32" i="31"/>
  <c r="L32" i="31"/>
  <c r="K32" i="31"/>
  <c r="J32" i="31"/>
  <c r="I32" i="31"/>
  <c r="H32" i="31"/>
  <c r="G32" i="31"/>
  <c r="F32" i="31"/>
  <c r="E32" i="31"/>
  <c r="Q31" i="31"/>
  <c r="P31" i="31"/>
  <c r="O31" i="31"/>
  <c r="N31" i="31"/>
  <c r="M31" i="31"/>
  <c r="L31" i="31"/>
  <c r="K31" i="31"/>
  <c r="J31" i="31"/>
  <c r="I31" i="31"/>
  <c r="H31" i="31"/>
  <c r="G31" i="31"/>
  <c r="F31" i="31"/>
  <c r="E31" i="31"/>
  <c r="Q27" i="31"/>
  <c r="P27" i="31"/>
  <c r="O27" i="31"/>
  <c r="N27" i="31"/>
  <c r="M27" i="31"/>
  <c r="L27" i="31"/>
  <c r="K27" i="31"/>
  <c r="J27" i="31"/>
  <c r="I27" i="31"/>
  <c r="H27" i="31"/>
  <c r="G27" i="31"/>
  <c r="F27" i="31"/>
  <c r="E27" i="31"/>
  <c r="Q26" i="31"/>
  <c r="P26" i="31"/>
  <c r="O26" i="31"/>
  <c r="N26" i="31"/>
  <c r="M26" i="31"/>
  <c r="L26" i="31"/>
  <c r="K26" i="31"/>
  <c r="J26" i="31"/>
  <c r="I26" i="31"/>
  <c r="H26" i="31"/>
  <c r="G26" i="31"/>
  <c r="F26" i="31"/>
  <c r="E26" i="31"/>
  <c r="Q25" i="31"/>
  <c r="P25" i="31"/>
  <c r="O25" i="31"/>
  <c r="N25" i="31"/>
  <c r="M25" i="31"/>
  <c r="L25" i="31"/>
  <c r="K25" i="31"/>
  <c r="J25" i="31"/>
  <c r="I25" i="31"/>
  <c r="H25" i="31"/>
  <c r="G25" i="31"/>
  <c r="F25" i="31"/>
  <c r="E25" i="31"/>
  <c r="Q21" i="31"/>
  <c r="P21" i="31"/>
  <c r="O21" i="31"/>
  <c r="N21" i="31"/>
  <c r="M21" i="31"/>
  <c r="L21" i="31"/>
  <c r="K21" i="31"/>
  <c r="J21" i="31"/>
  <c r="I21" i="31"/>
  <c r="H21" i="31"/>
  <c r="G21" i="31"/>
  <c r="F21" i="31"/>
  <c r="E21" i="31"/>
  <c r="Q20" i="31"/>
  <c r="P20" i="31"/>
  <c r="O20" i="31"/>
  <c r="N20" i="31"/>
  <c r="M20" i="31"/>
  <c r="L20" i="31"/>
  <c r="K20" i="31"/>
  <c r="J20" i="31"/>
  <c r="I20" i="31"/>
  <c r="H20" i="31"/>
  <c r="G20" i="31"/>
  <c r="F20" i="31"/>
  <c r="E20" i="31"/>
  <c r="Q19" i="31"/>
  <c r="P19" i="31"/>
  <c r="O19" i="31"/>
  <c r="N19" i="31"/>
  <c r="M19" i="31"/>
  <c r="L19" i="31"/>
  <c r="K19" i="31"/>
  <c r="J19" i="31"/>
  <c r="I19" i="31"/>
  <c r="H19" i="31"/>
  <c r="G19" i="31"/>
  <c r="F19" i="31"/>
  <c r="E19" i="31"/>
  <c r="Q15" i="31"/>
  <c r="P15" i="31"/>
  <c r="O15" i="31"/>
  <c r="N15" i="31"/>
  <c r="M15" i="31"/>
  <c r="L15" i="31"/>
  <c r="K15" i="31"/>
  <c r="J15" i="31"/>
  <c r="I15" i="31"/>
  <c r="H15" i="31"/>
  <c r="G15" i="31"/>
  <c r="F15" i="31"/>
  <c r="E15" i="31"/>
  <c r="Q14" i="31"/>
  <c r="P14" i="31"/>
  <c r="O14" i="31"/>
  <c r="N14" i="31"/>
  <c r="M14" i="31"/>
  <c r="L14" i="31"/>
  <c r="K14" i="31"/>
  <c r="J14" i="31"/>
  <c r="I14" i="31"/>
  <c r="H14" i="31"/>
  <c r="G14" i="31"/>
  <c r="F14" i="31"/>
  <c r="E14" i="31"/>
  <c r="Q13" i="31"/>
  <c r="P13" i="31"/>
  <c r="O13" i="31"/>
  <c r="N13" i="31"/>
  <c r="M13" i="31"/>
  <c r="L13" i="31"/>
  <c r="K13" i="31"/>
  <c r="J13" i="31"/>
  <c r="I13" i="31"/>
  <c r="H13" i="31"/>
  <c r="G13" i="31"/>
  <c r="F13" i="31"/>
  <c r="E13" i="31"/>
  <c r="D373" i="16"/>
  <c r="D372" i="16"/>
  <c r="D371" i="16"/>
  <c r="D340" i="16"/>
  <c r="D339" i="16"/>
  <c r="D338" i="16"/>
  <c r="D337" i="16"/>
  <c r="D336" i="16"/>
  <c r="D335" i="16"/>
  <c r="D304" i="16"/>
  <c r="D303" i="16"/>
  <c r="D302" i="16"/>
  <c r="D301" i="16"/>
  <c r="D300" i="16"/>
  <c r="D299" i="16"/>
  <c r="D268" i="16"/>
  <c r="D267" i="16"/>
  <c r="D266" i="16"/>
  <c r="D265" i="16"/>
  <c r="D264" i="16"/>
  <c r="D263" i="16"/>
  <c r="D232" i="16"/>
  <c r="D231" i="16"/>
  <c r="D230" i="16"/>
  <c r="D229" i="16"/>
  <c r="D228" i="16"/>
  <c r="D227" i="16"/>
  <c r="D199" i="16"/>
  <c r="D198" i="16"/>
  <c r="D197" i="16"/>
  <c r="D196" i="16"/>
  <c r="D195" i="16"/>
  <c r="D194" i="16"/>
  <c r="D163" i="16"/>
  <c r="D162" i="16"/>
  <c r="D161" i="16"/>
  <c r="D160" i="16"/>
  <c r="D159" i="16"/>
  <c r="D158" i="16"/>
  <c r="D127" i="16"/>
  <c r="D126" i="16"/>
  <c r="D125" i="16"/>
  <c r="D124" i="16"/>
  <c r="D123" i="16"/>
  <c r="D122" i="16"/>
  <c r="D91" i="16"/>
  <c r="D90" i="16"/>
  <c r="D89" i="16"/>
  <c r="D88" i="16"/>
  <c r="D87" i="16"/>
  <c r="D86" i="16"/>
  <c r="D55" i="16"/>
  <c r="D54" i="16"/>
  <c r="D53" i="16"/>
  <c r="D52" i="16"/>
  <c r="D51" i="16"/>
  <c r="D50" i="16"/>
  <c r="D19" i="16"/>
  <c r="D18" i="16"/>
  <c r="D17" i="16"/>
  <c r="D16" i="16"/>
  <c r="D15" i="16"/>
  <c r="D14" i="16"/>
  <c r="D21" i="23" l="1"/>
  <c r="D14" i="23"/>
  <c r="D6" i="23"/>
  <c r="D8" i="23"/>
  <c r="D9" i="23"/>
  <c r="D11" i="23"/>
  <c r="D12" i="23"/>
  <c r="D15" i="23"/>
  <c r="D17" i="23"/>
  <c r="D18" i="23"/>
  <c r="D20" i="23"/>
  <c r="D23" i="23"/>
  <c r="D24" i="23"/>
  <c r="D26" i="23"/>
  <c r="D27" i="23"/>
  <c r="D29" i="23"/>
  <c r="D30" i="23"/>
  <c r="D32" i="23"/>
  <c r="D33" i="23"/>
  <c r="D35" i="23"/>
  <c r="D36" i="23"/>
  <c r="D38" i="23"/>
  <c r="D39" i="23"/>
  <c r="D5" i="23"/>
  <c r="E9" i="21"/>
  <c r="E12" i="21"/>
  <c r="E8" i="21"/>
  <c r="E4" i="21"/>
  <c r="E5" i="21"/>
  <c r="E6" i="21"/>
  <c r="E7" i="21"/>
  <c r="E10" i="21"/>
  <c r="E11" i="21"/>
  <c r="E13" i="21"/>
  <c r="E14" i="21"/>
  <c r="E15" i="21"/>
  <c r="E16" i="21"/>
  <c r="E17" i="21"/>
  <c r="E18" i="21"/>
  <c r="E19" i="21"/>
  <c r="E20" i="21"/>
  <c r="E21" i="21"/>
  <c r="E22" i="21"/>
  <c r="J51" i="12" l="1"/>
  <c r="J52" i="12"/>
  <c r="J53" i="12"/>
  <c r="J54" i="12"/>
  <c r="B67" i="12" s="1"/>
  <c r="J55" i="12"/>
  <c r="J56" i="12"/>
  <c r="J57" i="12"/>
  <c r="J58" i="12"/>
  <c r="J59" i="12"/>
  <c r="J60" i="12"/>
  <c r="B70" i="12" s="1"/>
  <c r="J61" i="12"/>
  <c r="J62" i="12"/>
  <c r="J63" i="12"/>
  <c r="B66" i="12"/>
  <c r="B68" i="12"/>
  <c r="B69" i="12"/>
  <c r="B71" i="12"/>
  <c r="H27" i="12"/>
  <c r="H28" i="12" s="1"/>
  <c r="H26" i="12"/>
  <c r="E27" i="12"/>
  <c r="E26" i="12"/>
  <c r="E28" i="12" s="1"/>
  <c r="B27" i="12"/>
  <c r="B26" i="12"/>
  <c r="B28" i="12" s="1"/>
  <c r="K22" i="12"/>
  <c r="K21" i="12"/>
  <c r="K20" i="12"/>
  <c r="H21" i="12"/>
  <c r="H22" i="12" s="1"/>
  <c r="H20" i="12"/>
  <c r="E21" i="12"/>
  <c r="E20" i="12"/>
  <c r="E22" i="12" s="1"/>
  <c r="B21" i="12"/>
  <c r="B20" i="12"/>
  <c r="B22" i="12" l="1"/>
  <c r="F6" i="4"/>
  <c r="F5" i="4"/>
  <c r="F4" i="4"/>
  <c r="F3" i="4"/>
  <c r="C6" i="4"/>
  <c r="C5" i="4"/>
  <c r="C4" i="4"/>
  <c r="C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8BC260-550C-4E17-BCD0-ED36B081D9C3}"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<sst xmlns="http://schemas.openxmlformats.org/spreadsheetml/2006/main" count="16148" uniqueCount="1328">
  <si>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</si>
  <si>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</si>
  <si>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</si>
  <si>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</si>
  <si>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</si>
  <si>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</si>
  <si>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</si>
  <si>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</si>
  <si>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</si>
  <si>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</si>
  <si>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</si>
  <si>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</si>
  <si>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</si>
  <si>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</si>
  <si>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</si>
  <si>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</si>
  <si>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</si>
  <si>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</si>
  <si>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</si>
  <si>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</si>
  <si>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</si>
  <si>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</si>
  <si>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</si>
  <si>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</si>
  <si>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</si>
  <si>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</si>
  <si>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</si>
  <si>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</si>
  <si>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</si>
  <si>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</si>
  <si>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</si>
  <si>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</si>
  <si>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</si>
  <si>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</si>
  <si>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</si>
  <si>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</si>
  <si>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</si>
  <si>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</si>
  <si>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</si>
  <si>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</si>
  <si>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</si>
  <si>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</si>
  <si>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</si>
  <si>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</si>
  <si>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</si>
  <si>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</si>
  <si>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</si>
  <si>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</si>
  <si>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</si>
  <si>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</si>
  <si>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</si>
  <si>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</si>
  <si>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</si>
  <si>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</si>
  <si>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</si>
  <si>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</si>
  <si>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</si>
  <si>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</si>
  <si>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</si>
  <si>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</si>
  <si>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</si>
  <si>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</si>
  <si>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</si>
  <si>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</si>
  <si>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</si>
  <si>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</si>
  <si>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</si>
  <si>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</si>
  <si>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</si>
  <si>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</si>
  <si>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</si>
  <si>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</si>
  <si>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</si>
  <si>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</si>
  <si>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</si>
  <si>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</si>
  <si>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</si>
  <si>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</si>
  <si>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</si>
  <si>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</si>
  <si>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</si>
  <si>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</si>
  <si>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</si>
  <si>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</si>
  <si>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</si>
  <si>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</si>
  <si>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</si>
  <si>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</si>
  <si>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</si>
  <si>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</si>
  <si>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</si>
  <si>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</si>
  <si>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</si>
  <si>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</si>
  <si>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</si>
  <si>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</si>
  <si>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</si>
  <si>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</si>
  <si>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</si>
  <si>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</si>
  <si>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</si>
  <si>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</si>
  <si>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</si>
  <si>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</si>
  <si>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</si>
  <si>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</si>
  <si>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</si>
  <si>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</si>
  <si>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</si>
  <si>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</si>
  <si>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</si>
  <si>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</si>
  <si>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</si>
  <si>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</si>
  <si>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</si>
  <si>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</si>
  <si>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</si>
  <si>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</si>
  <si>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</si>
  <si>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</si>
  <si>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</si>
  <si>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</si>
  <si>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</si>
  <si>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</si>
  <si>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</si>
  <si>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</si>
  <si>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</si>
  <si>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</si>
  <si>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</si>
  <si>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</si>
  <si>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</si>
  <si>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</si>
  <si>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</si>
  <si>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</si>
  <si>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</si>
  <si>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</si>
  <si>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</si>
  <si>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</si>
  <si>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</si>
  <si>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</si>
  <si>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</si>
  <si>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</si>
  <si>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</si>
  <si>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</si>
  <si>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</si>
  <si>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</si>
  <si>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</si>
  <si>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</si>
  <si>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</si>
  <si>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</si>
  <si>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</si>
  <si>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</si>
  <si>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</si>
  <si>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</si>
  <si>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</si>
  <si>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</si>
  <si>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</si>
  <si>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</si>
  <si>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</si>
  <si>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</si>
  <si>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</si>
  <si>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</si>
  <si>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</si>
  <si>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</si>
  <si>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</si>
  <si>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</si>
  <si>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</si>
  <si>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</si>
  <si>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</si>
  <si>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</si>
  <si>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</si>
  <si>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</si>
  <si>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</si>
  <si>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</si>
  <si>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</si>
  <si>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</si>
  <si>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</si>
  <si>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</si>
  <si>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</si>
  <si>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</si>
  <si>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</si>
  <si>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</si>
  <si>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</si>
  <si>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</si>
  <si>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</si>
  <si>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</si>
  <si>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</si>
  <si>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</si>
  <si>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</si>
  <si>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</si>
  <si>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</si>
  <si>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</si>
  <si>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</si>
  <si>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</si>
  <si>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</si>
  <si>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</si>
  <si>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</si>
  <si>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</si>
  <si>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</si>
  <si>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</si>
  <si>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</si>
  <si>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</si>
  <si>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</si>
  <si>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</si>
  <si>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</si>
  <si>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</si>
  <si>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</si>
  <si>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</si>
  <si>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</si>
  <si>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</si>
  <si>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</si>
  <si>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</si>
  <si>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</si>
  <si>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</si>
  <si>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</si>
  <si>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</si>
  <si>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</si>
  <si>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</si>
  <si>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</si>
  <si>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</si>
  <si>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</si>
  <si>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</si>
  <si>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</si>
  <si>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</si>
  <si>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</si>
  <si>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</si>
  <si>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</si>
  <si>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</si>
  <si>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</si>
  <si>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</si>
  <si>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</si>
  <si>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</si>
  <si>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</si>
  <si>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</si>
  <si>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</si>
  <si>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</si>
  <si>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</si>
  <si>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</si>
  <si>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</si>
  <si>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</si>
  <si>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</si>
  <si>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</si>
  <si>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</si>
  <si>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</si>
  <si>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</si>
  <si>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</si>
  <si>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</si>
  <si>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</si>
  <si>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</si>
  <si>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</si>
  <si>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</si>
  <si>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</si>
  <si>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</si>
  <si>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</si>
  <si>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</si>
  <si>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</si>
  <si>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</si>
  <si>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</si>
  <si>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</si>
  <si>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</si>
  <si>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</si>
  <si>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</si>
  <si>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</si>
  <si>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</si>
  <si>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</si>
  <si>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</si>
  <si>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</si>
  <si>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</si>
  <si>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</si>
  <si>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</si>
  <si>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</si>
  <si>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</si>
  <si>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</si>
  <si>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</si>
  <si>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</si>
  <si>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</si>
  <si>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</si>
  <si>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</si>
  <si>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</si>
  <si>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</si>
  <si>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</si>
  <si>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</si>
  <si>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</si>
  <si>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</si>
  <si>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</si>
  <si>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</si>
  <si>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</si>
  <si>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</si>
  <si>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</si>
  <si>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</si>
  <si>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</si>
  <si>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</si>
  <si>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</si>
  <si>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</si>
  <si>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</si>
  <si>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</si>
  <si>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</si>
  <si>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</si>
  <si>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</si>
  <si>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</si>
  <si>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</si>
  <si>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</si>
  <si>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</si>
  <si>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</si>
  <si>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</si>
  <si>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</si>
  <si>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</si>
  <si>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</si>
  <si>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</si>
  <si>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</si>
  <si>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</si>
  <si>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</si>
  <si>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</si>
  <si>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</si>
  <si>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</si>
  <si>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</si>
  <si>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</si>
  <si>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</si>
  <si>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</si>
  <si>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</si>
  <si>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</si>
  <si>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</si>
  <si>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</si>
  <si>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</si>
  <si>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</si>
  <si>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</si>
  <si>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</si>
  <si>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</si>
  <si>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</si>
  <si>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</si>
  <si>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</si>
  <si>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</si>
  <si>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</si>
  <si>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</si>
  <si>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</si>
  <si>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</si>
  <si>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</si>
  <si>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</si>
  <si>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</si>
  <si>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</si>
  <si>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</si>
  <si>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</si>
  <si>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</si>
  <si>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</si>
  <si>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</si>
  <si>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</si>
  <si>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</si>
  <si>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</si>
  <si>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</si>
  <si>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</si>
  <si>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</si>
  <si>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</si>
  <si>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</si>
  <si>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</si>
  <si>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</si>
  <si>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</si>
  <si>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</si>
  <si>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</si>
  <si>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</si>
  <si>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</si>
  <si>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</si>
  <si>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</si>
  <si>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</si>
  <si>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</si>
  <si>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</si>
  <si>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</si>
  <si>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</si>
  <si>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</si>
  <si>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</si>
  <si>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</si>
  <si>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</si>
  <si>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</si>
  <si>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</si>
  <si>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</si>
  <si>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</si>
  <si>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</si>
  <si>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</si>
  <si>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</si>
  <si>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</si>
  <si>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</si>
  <si>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</si>
  <si>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</si>
  <si>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</si>
  <si>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</si>
  <si>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</si>
  <si>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</si>
  <si>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</si>
  <si>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</si>
  <si>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</si>
  <si>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</si>
  <si>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</si>
  <si>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</si>
  <si>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</si>
  <si>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</si>
  <si>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</si>
  <si>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</si>
  <si>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</si>
  <si>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</si>
  <si>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</si>
  <si>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</si>
  <si>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</si>
  <si>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</si>
  <si>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</si>
  <si>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</si>
  <si>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</si>
  <si>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</si>
  <si>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</si>
  <si>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</si>
  <si>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</si>
  <si>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</si>
  <si>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</si>
  <si>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</si>
  <si>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</si>
  <si>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</si>
  <si>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</si>
  <si>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</si>
  <si>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</si>
  <si>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</si>
  <si>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</si>
  <si>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</si>
  <si>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</si>
  <si>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</si>
  <si>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</si>
  <si>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</si>
  <si>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</si>
  <si>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</si>
  <si>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</si>
  <si>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</si>
  <si>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</si>
  <si>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</si>
  <si>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</si>
  <si>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</si>
  <si>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</si>
  <si>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</si>
  <si>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</si>
  <si>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</si>
  <si>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</si>
  <si>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</si>
  <si>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</si>
  <si>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</si>
  <si>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</si>
  <si>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</si>
  <si>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</si>
  <si>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</si>
  <si>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</si>
  <si>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</si>
  <si>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</si>
  <si>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</si>
  <si>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</si>
  <si>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</si>
  <si>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</si>
  <si>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</si>
  <si>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</si>
  <si>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</si>
  <si>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</si>
  <si>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</si>
  <si>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</si>
  <si>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</si>
  <si>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</si>
  <si>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</si>
  <si>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</si>
  <si>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</si>
  <si>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</si>
  <si>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</si>
  <si>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</si>
  <si>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</si>
  <si>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</si>
  <si>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</si>
  <si>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</si>
  <si>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</si>
  <si>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</si>
  <si>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</si>
  <si>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</si>
  <si>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</si>
  <si>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</si>
  <si>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</si>
  <si>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</si>
  <si>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</si>
  <si>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</si>
  <si>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</si>
  <si>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</si>
  <si>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</si>
  <si>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</si>
  <si>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</si>
  <si>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</si>
  <si>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</si>
  <si>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</si>
  <si>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</si>
  <si>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</si>
  <si>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</si>
  <si>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</si>
  <si>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</si>
  <si>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</si>
  <si>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</si>
  <si>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</si>
  <si>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</si>
  <si>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</si>
  <si>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</si>
  <si>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</si>
  <si>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</si>
  <si>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</si>
  <si>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</si>
  <si>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</si>
  <si>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</si>
  <si>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</si>
  <si>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</si>
  <si>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</si>
  <si>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</si>
  <si>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</si>
  <si>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</si>
  <si>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</si>
  <si>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</si>
  <si>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</si>
  <si>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</si>
  <si>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</si>
  <si>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</si>
  <si>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</si>
  <si>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</si>
  <si>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</si>
  <si>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</si>
  <si>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</si>
  <si>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</si>
  <si>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</si>
  <si>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</si>
  <si>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</si>
  <si>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</si>
  <si>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</si>
  <si>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</si>
  <si>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</si>
  <si>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</si>
  <si>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</si>
  <si>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</si>
  <si>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</si>
  <si>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</si>
  <si>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</si>
  <si>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</si>
  <si>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</si>
  <si>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</si>
  <si>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</si>
  <si>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</si>
  <si>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</si>
  <si>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</si>
  <si>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</si>
  <si>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</si>
  <si>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</si>
  <si>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</si>
  <si>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</si>
  <si>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</si>
  <si>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</si>
  <si>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</si>
  <si>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</si>
  <si>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</si>
  <si>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</si>
  <si>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</si>
  <si>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</si>
  <si>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</si>
  <si>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</si>
  <si>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</si>
  <si>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</si>
  <si>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</si>
  <si>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</si>
  <si>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</si>
  <si>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</si>
  <si>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</si>
  <si>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</si>
  <si>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</si>
  <si>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</si>
  <si>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</si>
  <si>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</si>
  <si>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</si>
  <si>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</si>
  <si>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</si>
  <si>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</si>
  <si>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</si>
  <si>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</si>
  <si>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</si>
  <si>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</si>
  <si>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</si>
  <si>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</si>
  <si>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</si>
  <si>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</si>
  <si>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</si>
  <si>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</si>
  <si>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</si>
  <si>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</si>
  <si>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</si>
  <si>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</si>
  <si>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</si>
  <si>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</si>
  <si>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</si>
  <si>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</si>
  <si>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</si>
  <si>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</si>
  <si>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</si>
  <si>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</si>
  <si>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</si>
  <si>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</si>
  <si>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</si>
  <si>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</si>
  <si>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</si>
  <si>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</si>
  <si>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</si>
  <si>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</si>
  <si>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</si>
  <si>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</si>
  <si>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</si>
  <si>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</si>
  <si>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</si>
  <si>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</si>
  <si>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</si>
  <si>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</si>
  <si>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</si>
  <si>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</si>
  <si>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</si>
  <si>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</si>
  <si>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</si>
  <si>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</si>
  <si>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</si>
  <si>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</si>
  <si>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</si>
  <si>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</si>
  <si>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</si>
  <si>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</si>
  <si>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</si>
  <si>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</si>
  <si>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</si>
  <si>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</si>
  <si>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</si>
  <si>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</si>
  <si>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</si>
  <si>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</si>
  <si>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</si>
  <si>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</si>
  <si>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</si>
  <si>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</si>
  <si>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</si>
  <si>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</si>
  <si>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</si>
  <si>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</si>
  <si>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</si>
  <si>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</si>
  <si>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</si>
  <si>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</si>
  <si>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</si>
  <si>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</si>
  <si>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</si>
  <si>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</si>
  <si>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</si>
  <si>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</si>
  <si>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</si>
  <si>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</si>
  <si>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</si>
  <si>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</si>
  <si>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</si>
  <si>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</si>
  <si>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</si>
  <si>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</si>
  <si>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</si>
  <si>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</si>
  <si>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</si>
  <si>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</si>
  <si>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</si>
  <si>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</si>
  <si>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</si>
  <si>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</si>
  <si>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</si>
  <si>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</si>
  <si>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</si>
  <si>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</si>
  <si>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</si>
  <si>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</si>
  <si>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</si>
  <si>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</si>
  <si>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</si>
  <si>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</si>
  <si>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</si>
  <si>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</si>
  <si>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</si>
  <si>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</si>
  <si>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</si>
  <si>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</si>
  <si>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</si>
  <si>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</si>
  <si>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</si>
  <si>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</si>
  <si>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</si>
  <si>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</si>
  <si>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</si>
  <si>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</si>
  <si>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</si>
  <si>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</si>
  <si>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</si>
  <si>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</si>
  <si>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</si>
  <si>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</si>
  <si>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</si>
  <si>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</si>
  <si>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</si>
  <si>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</si>
  <si>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</si>
  <si>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</si>
  <si>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</si>
  <si>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</si>
  <si>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</si>
  <si>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</si>
  <si>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</si>
  <si>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</si>
  <si>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</si>
  <si>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</si>
  <si>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</si>
  <si>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</si>
  <si>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</si>
  <si>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</si>
  <si>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</si>
  <si>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</si>
  <si>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</si>
  <si>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</si>
  <si>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</si>
  <si>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</si>
  <si>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</si>
  <si>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</si>
  <si>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</si>
  <si>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</si>
  <si>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</si>
  <si>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</si>
  <si>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</si>
  <si>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</si>
  <si>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</si>
  <si>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</si>
  <si>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</si>
  <si>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</si>
  <si>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</si>
  <si>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</si>
  <si>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</si>
  <si>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</si>
  <si>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</si>
  <si>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</si>
  <si>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</si>
  <si>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</si>
  <si>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</si>
  <si>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</si>
  <si>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</si>
  <si>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</si>
  <si>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</si>
  <si>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</si>
  <si>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</si>
  <si>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</si>
  <si>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</si>
  <si>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</si>
  <si>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</si>
  <si>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</si>
  <si>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</si>
  <si>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</si>
  <si>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</si>
  <si>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</si>
  <si>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</si>
  <si>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</si>
  <si>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</si>
  <si>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</si>
  <si>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</si>
  <si>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</si>
  <si>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</si>
  <si>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</si>
  <si>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</si>
  <si>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</si>
  <si>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</si>
  <si>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</si>
  <si>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</si>
  <si>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</si>
  <si>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</si>
  <si>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</si>
  <si>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</si>
  <si>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</si>
  <si>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</si>
  <si>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</si>
  <si>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</si>
  <si>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</si>
  <si>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</si>
  <si>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</si>
  <si>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</si>
  <si>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</si>
  <si>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</si>
  <si>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</si>
  <si>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</si>
  <si>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</si>
  <si>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</si>
  <si>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</si>
  <si>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</si>
  <si>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</si>
  <si>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</si>
  <si>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</si>
  <si>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</si>
  <si>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</si>
  <si>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</si>
  <si>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</si>
  <si>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</si>
  <si>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</si>
  <si>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</si>
  <si>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</si>
  <si>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</si>
  <si>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</si>
  <si>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</si>
  <si>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</si>
  <si>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</si>
  <si>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</si>
  <si>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</si>
  <si>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</si>
  <si>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</si>
  <si>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</si>
  <si>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</si>
  <si>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</si>
  <si>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</si>
  <si>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</si>
  <si>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</si>
  <si>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</si>
  <si>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</si>
  <si>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</si>
  <si>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</si>
  <si>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</si>
  <si>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</si>
  <si>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</si>
  <si>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</si>
  <si>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</si>
  <si>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</si>
  <si>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</si>
  <si>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</si>
  <si>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</si>
  <si>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</si>
  <si>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</si>
  <si>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</si>
  <si>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</si>
  <si>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</si>
  <si>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</si>
  <si>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</si>
  <si>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</si>
  <si>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</si>
  <si>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</si>
  <si>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</si>
  <si>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</si>
  <si>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</si>
  <si>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</si>
  <si>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</si>
  <si>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</si>
  <si>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</si>
  <si>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</si>
  <si>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</si>
  <si>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</si>
  <si>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</si>
  <si>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</si>
  <si>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</si>
  <si>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</si>
  <si>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</si>
  <si>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</si>
  <si>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</si>
  <si>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</si>
  <si>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</si>
  <si>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</si>
  <si>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</si>
  <si>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</si>
  <si>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</si>
  <si>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</si>
  <si>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</si>
  <si>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</si>
  <si>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</si>
  <si>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</si>
  <si>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</si>
  <si>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</si>
  <si>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</si>
  <si>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</si>
  <si>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</si>
  <si>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</si>
  <si>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</si>
  <si>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</si>
  <si>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</si>
  <si>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</si>
  <si>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</si>
  <si>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</si>
  <si>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</si>
  <si>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</si>
  <si>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</si>
  <si>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</si>
  <si>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</si>
  <si>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</si>
  <si>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</si>
  <si>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</si>
  <si>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</si>
  <si>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</si>
  <si>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</si>
  <si>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</si>
  <si>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</si>
  <si>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</si>
  <si>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</si>
  <si>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</si>
  <si>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</si>
  <si>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</si>
  <si>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</si>
  <si>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</si>
  <si>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</si>
  <si>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</si>
  <si>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</si>
  <si>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</si>
  <si>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</si>
  <si>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</si>
  <si>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</si>
  <si>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</si>
  <si>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</si>
  <si>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</si>
  <si>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</si>
  <si>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</si>
  <si>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</si>
  <si>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</si>
  <si>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</si>
  <si>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</si>
  <si>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</si>
  <si>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</si>
  <si>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</si>
  <si>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</si>
  <si>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</si>
  <si>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</si>
  <si>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</si>
  <si>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</si>
  <si>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</si>
  <si>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</si>
  <si>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</si>
  <si>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</si>
  <si>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</si>
  <si>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</si>
  <si>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</si>
  <si>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</si>
  <si>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</si>
  <si>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</si>
  <si>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</si>
  <si>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</si>
  <si>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</si>
  <si>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</si>
  <si>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</si>
  <si>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</si>
  <si>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</si>
  <si>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</si>
  <si>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</si>
  <si>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</si>
  <si>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</si>
  <si>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</si>
  <si>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</si>
  <si>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</si>
  <si>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</si>
  <si>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</si>
  <si>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</si>
  <si>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</si>
  <si>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</si>
  <si>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</si>
  <si>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</si>
  <si>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</si>
  <si>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</si>
  <si>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</si>
  <si>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</si>
  <si>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</si>
  <si>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</si>
  <si>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</si>
  <si>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</si>
  <si>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</si>
  <si>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</si>
  <si>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</si>
  <si>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</si>
  <si>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</si>
  <si>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</si>
  <si>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</si>
  <si>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</si>
  <si>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</si>
  <si>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</si>
  <si>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</si>
  <si>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</si>
  <si>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</si>
  <si>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</si>
  <si>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</si>
  <si>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</si>
  <si>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</si>
  <si>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</si>
  <si>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</si>
  <si>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</si>
  <si>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</si>
  <si>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</si>
  <si>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</si>
  <si>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</si>
  <si>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</si>
  <si>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</si>
  <si>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</si>
  <si>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</si>
  <si>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</si>
  <si>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</si>
  <si>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</si>
  <si>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</si>
  <si>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</si>
  <si>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</si>
  <si>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</si>
  <si>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</si>
  <si>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</si>
  <si>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</si>
  <si>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</si>
  <si>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</si>
  <si>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</si>
  <si>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</si>
  <si>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</si>
  <si>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</si>
  <si>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</si>
  <si>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</si>
  <si>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</si>
  <si>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</si>
  <si>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</si>
  <si>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</si>
  <si>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</si>
  <si>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</si>
  <si>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</si>
  <si>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</si>
  <si>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</si>
  <si>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</si>
  <si>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</si>
  <si>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</si>
  <si>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</si>
  <si>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</si>
  <si>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</si>
  <si>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</si>
  <si>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</si>
  <si>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</si>
  <si>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</si>
  <si>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</si>
  <si>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</si>
  <si>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</si>
  <si>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</si>
  <si>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</si>
  <si>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</si>
  <si>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</si>
  <si>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</si>
  <si>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</si>
  <si>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</si>
  <si>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</si>
  <si>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</si>
  <si>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</si>
  <si>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</si>
  <si>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</si>
  <si>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</si>
  <si>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</si>
  <si>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</si>
  <si>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</si>
  <si>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</si>
  <si>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</si>
  <si>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</si>
  <si>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</si>
  <si>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</si>
  <si>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</si>
  <si>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</si>
  <si>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</si>
  <si>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</si>
  <si>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</si>
  <si>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</si>
  <si>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</si>
  <si>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</si>
  <si>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</si>
  <si>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</si>
  <si>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</si>
  <si>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</si>
  <si>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</si>
  <si>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</si>
  <si>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</si>
  <si>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</si>
  <si>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</si>
  <si>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</si>
  <si>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</si>
  <si>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</si>
  <si>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</si>
  <si>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</si>
  <si>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</si>
  <si>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</si>
  <si>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</si>
  <si>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</si>
  <si>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</si>
  <si>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</si>
  <si>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</si>
  <si>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</si>
  <si>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</si>
  <si>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</si>
  <si>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</si>
  <si>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</si>
  <si>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</si>
  <si>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</si>
  <si>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</si>
  <si>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</si>
  <si>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</si>
  <si>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</si>
  <si>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</si>
  <si>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</si>
  <si>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</si>
  <si>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</si>
  <si>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</si>
  <si>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</si>
  <si>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</si>
  <si>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</si>
  <si>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</si>
  <si>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</si>
  <si>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</si>
  <si>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</si>
  <si>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</si>
  <si>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</si>
  <si>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</si>
  <si>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</si>
  <si>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</si>
  <si>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</si>
  <si>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</si>
  <si>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</si>
  <si>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</si>
  <si>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</si>
  <si>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</si>
  <si>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</si>
  <si>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</si>
  <si>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</si>
  <si>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</si>
  <si>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</si>
  <si>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</si>
  <si>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</si>
  <si>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</si>
  <si>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</si>
  <si>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</si>
  <si>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</si>
  <si>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</si>
  <si>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</si>
  <si>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</si>
  <si>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</si>
  <si>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</si>
  <si>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</si>
  <si>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</si>
  <si>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</si>
  <si>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</si>
  <si>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</si>
  <si>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</si>
  <si>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</si>
  <si>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</si>
  <si>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</si>
  <si>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</si>
  <si>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</si>
  <si>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</si>
  <si>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</si>
  <si>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</si>
  <si>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</si>
  <si>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</si>
  <si>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</si>
  <si>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</si>
  <si>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</si>
  <si>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</si>
  <si>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</si>
  <si>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</si>
  <si>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</si>
  <si>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</si>
  <si>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</si>
  <si>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</si>
  <si>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</si>
  <si>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</si>
  <si>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</si>
  <si>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</si>
  <si>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</si>
  <si>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</si>
  <si>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</si>
  <si>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</si>
  <si>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</si>
  <si>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</si>
  <si>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</si>
  <si>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</si>
  <si>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</si>
  <si>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</si>
  <si>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</si>
  <si>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</si>
  <si>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</si>
  <si>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</si>
  <si>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</si>
  <si>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</si>
  <si>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</si>
  <si>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</si>
  <si>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</si>
  <si>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</si>
  <si>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</si>
  <si>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</si>
  <si>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</si>
  <si>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</si>
  <si>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</si>
  <si>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</si>
  <si>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</si>
  <si>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</si>
  <si>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</si>
  <si>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</si>
  <si>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</si>
  <si>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</si>
  <si>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</si>
  <si>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</si>
  <si>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</si>
  <si>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Objective 1</t>
  </si>
  <si>
    <r>
      <t xml:space="preserve">based on latest month's data, identify the </t>
    </r>
    <r>
      <rPr>
        <b/>
        <sz val="12"/>
        <color rgb="FFC00000"/>
        <rFont val="Calibri"/>
        <family val="2"/>
        <scheme val="minor"/>
      </rPr>
      <t>distribution of different broader catogories</t>
    </r>
  </si>
  <si>
    <t>Row Labels</t>
  </si>
  <si>
    <t>Grand Total</t>
  </si>
  <si>
    <t>min</t>
  </si>
  <si>
    <t>max</t>
  </si>
  <si>
    <t>distinct</t>
  </si>
  <si>
    <t>avg</t>
  </si>
  <si>
    <t>Count of Meat and fish</t>
  </si>
  <si>
    <t>Broader categories</t>
  </si>
  <si>
    <t>• Pan, Tobacco and Intoxicants</t>
  </si>
  <si>
    <t>• Clothing and Footwear</t>
  </si>
  <si>
    <t>• Housing</t>
  </si>
  <si>
    <t>• Fuel and Light</t>
  </si>
  <si>
    <r>
      <rPr>
        <b/>
        <sz val="14"/>
        <color theme="1"/>
        <rFont val="Calibri"/>
        <family val="2"/>
        <scheme val="minor"/>
      </rPr>
      <t xml:space="preserve">Food and beverages – </t>
    </r>
    <r>
      <rPr>
        <sz val="11"/>
        <color theme="1"/>
        <rFont val="Calibri"/>
        <family val="2"/>
        <scheme val="minor"/>
      </rPr>
      <t xml:space="preserve">
Cereals and Products 
 Eggs
 Fish and Meat
 Pulses and Products
 Milk and Products 
 Oils and Fats 
 Fruits 
 Vegetables 
 Sugar and Confectionery 
 Spices 
 Non-alcoholic Beverages </t>
    </r>
  </si>
  <si>
    <r>
      <rPr>
        <b/>
        <sz val="14"/>
        <color theme="1"/>
        <rFont val="Calibri"/>
        <family val="2"/>
        <scheme val="minor"/>
      </rPr>
      <t>• Miscellaneous –</t>
    </r>
    <r>
      <rPr>
        <sz val="11"/>
        <color theme="1"/>
        <rFont val="Calibri"/>
        <family val="2"/>
        <scheme val="minor"/>
      </rPr>
      <t xml:space="preserve">
 Household Goods and Services
 Health 
 Education 
 Personal Care and Effects 
 Transport and Communication 
 Recreation and Amusement</t>
    </r>
  </si>
  <si>
    <t>Food Beverages</t>
  </si>
  <si>
    <t>Data Cleaning</t>
  </si>
  <si>
    <t xml:space="preserve"> replacing all NA values by average of column for particular year 2020</t>
  </si>
  <si>
    <t>replacing all NA values after identifying the trend that same month of particular year has same housing value</t>
  </si>
  <si>
    <t>Columns</t>
  </si>
  <si>
    <t xml:space="preserve">Clothing footwear </t>
  </si>
  <si>
    <t>All Columns</t>
  </si>
  <si>
    <t>Count of Sector</t>
  </si>
  <si>
    <t>Sum of Year</t>
  </si>
  <si>
    <t>Count of Month</t>
  </si>
  <si>
    <t xml:space="preserve">data needs to be clean </t>
  </si>
  <si>
    <t>data needs to clean by replacing NA values</t>
  </si>
  <si>
    <t>sample size looks good</t>
  </si>
  <si>
    <t>standardize month's name</t>
  </si>
  <si>
    <t>Count of Year</t>
  </si>
  <si>
    <t>Insights</t>
  </si>
  <si>
    <t>Objective 2</t>
  </si>
  <si>
    <t xml:space="preserve">Create a graph depicting y-o-y growth rate and identify the year with highest inflation rate </t>
  </si>
  <si>
    <t>we are calculating y-o-y inflation rate from march(last year) to feb(current year)</t>
  </si>
  <si>
    <t>cpi march 16</t>
  </si>
  <si>
    <t>inflation</t>
  </si>
  <si>
    <t xml:space="preserve"> inflation rate </t>
  </si>
  <si>
    <t>cpi feb 18</t>
  </si>
  <si>
    <t>cpi feb 17</t>
  </si>
  <si>
    <t>cpi march 17</t>
  </si>
  <si>
    <t>cpi feb 19</t>
  </si>
  <si>
    <t xml:space="preserve">cpi march 18 </t>
  </si>
  <si>
    <t>cpi feb 20</t>
  </si>
  <si>
    <t>cpi march 19</t>
  </si>
  <si>
    <t>cpi feb 21</t>
  </si>
  <si>
    <t>cpi march 20</t>
  </si>
  <si>
    <t>cpi feb 22</t>
  </si>
  <si>
    <t>cpi march 21</t>
  </si>
  <si>
    <t>cpi feb 23</t>
  </si>
  <si>
    <t>cpi march 22</t>
  </si>
  <si>
    <t xml:space="preserve">Year </t>
  </si>
  <si>
    <t xml:space="preserve">inflation rate </t>
  </si>
  <si>
    <t>Inflation Rate</t>
  </si>
  <si>
    <t xml:space="preserve">cpi </t>
  </si>
  <si>
    <t>after analysing the trend of inflation rate y-o-y, we came  to point that year 2020 has the highest inflation rate.
Due to COVID-19 induced disruptions, an overall increase in the price momentum is witnessed,
The rise in inflation was mostly driven by food inflation</t>
  </si>
  <si>
    <t>Objectvie 3</t>
  </si>
  <si>
    <t>Investigate trends in the prices of broader food bucket category and evaluate month on month changes, highlight month with highest and lowest food inflation for 12 months ending may 23.</t>
  </si>
  <si>
    <t>Total Cpi</t>
  </si>
  <si>
    <t>Date</t>
  </si>
  <si>
    <t>Essential</t>
  </si>
  <si>
    <t>6 month before and 6 month after march 20</t>
  </si>
  <si>
    <t>Percentage</t>
  </si>
  <si>
    <t>compared in the time period of september'19 to september'20</t>
  </si>
  <si>
    <t>so we can see that there is a huge change in percentage if inflation rate as it increase around 50% in time of first lockdwon that is in april and may month of 2020</t>
  </si>
  <si>
    <t>identify absolute changes in inflation for same 12 months AND identify the biggest individual category contributor (only within broader food category) towards inflation</t>
  </si>
  <si>
    <t>Objectvie 4</t>
  </si>
  <si>
    <t>2021-22</t>
  </si>
  <si>
    <t>2022-23</t>
  </si>
  <si>
    <t>Correlation</t>
  </si>
  <si>
    <t>Data Type</t>
  </si>
  <si>
    <t xml:space="preserve">assgined significant data type to each column </t>
  </si>
  <si>
    <t>sum</t>
  </si>
  <si>
    <t xml:space="preserve">After Calculating the month on month Absolute Change in duration of june-22 to may-23, we found that overall SPICES has the highest contribution across food bucket, as we calculated the sum and avg of every sub category of food bucket and spices has the highest value among them. Spices has an average value of 2.75 and has no negative value while some categories has values more than spices in some period of time but they also have values in negative thats why they have lass value as average and total as compare to spices </t>
  </si>
  <si>
    <t>Y-O-Y absolute change of Food Sub Categories ending may 23</t>
  </si>
  <si>
    <t>% Food Beverages</t>
  </si>
  <si>
    <t>% Pan, tobacco and intoxicants</t>
  </si>
  <si>
    <t xml:space="preserve">% Clothing footwear </t>
  </si>
  <si>
    <t>% Housing</t>
  </si>
  <si>
    <t>% Fuel and light</t>
  </si>
  <si>
    <t>% Miscellaneous</t>
  </si>
  <si>
    <t>05-2022</t>
  </si>
  <si>
    <t>06-2022</t>
  </si>
  <si>
    <t>07-2022</t>
  </si>
  <si>
    <t>08-2022</t>
  </si>
  <si>
    <t>09-2022</t>
  </si>
  <si>
    <t>10-2022</t>
  </si>
  <si>
    <t>11-2022</t>
  </si>
  <si>
    <t>12-2022</t>
  </si>
  <si>
    <t>01-2023</t>
  </si>
  <si>
    <t>02-2023</t>
  </si>
  <si>
    <t>03-2023</t>
  </si>
  <si>
    <t>04-2023</t>
  </si>
  <si>
    <t>05-2023</t>
  </si>
  <si>
    <t xml:space="preserve"> Cereals and products</t>
  </si>
  <si>
    <t xml:space="preserve"> Meat and fish</t>
  </si>
  <si>
    <t xml:space="preserve"> Egg</t>
  </si>
  <si>
    <t xml:space="preserve"> Milk and products</t>
  </si>
  <si>
    <t xml:space="preserve"> Oils and fats</t>
  </si>
  <si>
    <t xml:space="preserve"> Fruits</t>
  </si>
  <si>
    <t xml:space="preserve"> Vegetables</t>
  </si>
  <si>
    <t xml:space="preserve"> Pulses and products</t>
  </si>
  <si>
    <t xml:space="preserve"> Sugar and Confectionery</t>
  </si>
  <si>
    <t xml:space="preserve"> Spices</t>
  </si>
  <si>
    <t xml:space="preserve"> Non-alcoholic beverages</t>
  </si>
  <si>
    <t xml:space="preserve"> Prepared meals, snacks, sweets etc.</t>
  </si>
  <si>
    <t xml:space="preserve"> Food and beverages</t>
  </si>
  <si>
    <r>
      <rPr>
        <b/>
        <sz val="11"/>
        <color theme="1"/>
        <rFont val="Calibri"/>
        <family val="2"/>
        <scheme val="minor"/>
      </rPr>
      <t>Highest Absolute changes</t>
    </r>
    <r>
      <rPr>
        <sz val="11"/>
        <color theme="1"/>
        <rFont val="Calibri"/>
        <family val="2"/>
        <scheme val="minor"/>
      </rPr>
      <t xml:space="preserve"> </t>
    </r>
  </si>
  <si>
    <t>Categories</t>
  </si>
  <si>
    <t>Absolute changes(on avg)</t>
  </si>
  <si>
    <t>Absolute changes in inflation  over same 12 months ending May 2023 (Rural+Urban)</t>
  </si>
  <si>
    <t>General Index</t>
  </si>
  <si>
    <t>September 2019</t>
  </si>
  <si>
    <t>October 2019</t>
  </si>
  <si>
    <t>November 2019</t>
  </si>
  <si>
    <t>December 2019</t>
  </si>
  <si>
    <t>January 2020</t>
  </si>
  <si>
    <t>February 2020</t>
  </si>
  <si>
    <t>March 2020</t>
  </si>
  <si>
    <t>April 2020</t>
  </si>
  <si>
    <t>May 2020</t>
  </si>
  <si>
    <t>June 2020</t>
  </si>
  <si>
    <t>July 2020</t>
  </si>
  <si>
    <t>August 2020</t>
  </si>
  <si>
    <t>September 2020</t>
  </si>
  <si>
    <t>august</t>
  </si>
  <si>
    <t>Before Covid</t>
  </si>
  <si>
    <t>After Covid</t>
  </si>
  <si>
    <t>Before covid</t>
  </si>
  <si>
    <t>After covid</t>
  </si>
  <si>
    <t>Change In Inflation Rate(%)</t>
  </si>
  <si>
    <t>Crude oil</t>
  </si>
  <si>
    <t>Crude Oil</t>
  </si>
  <si>
    <t>Correlation B/w crude oil price and all categories</t>
  </si>
  <si>
    <t>Annual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</si>
</sst>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mmmm"/>
    <numFmt numFmtId="167" formatCode="0.000"/>
    <numFmt numFmtId="168" formatCode="mm/yyyy"/>
  </numFmts>
  <fonts count="19" x14ac:knownFonts="1">
    <font>
      <sz val="11"/>
      <color theme="1"/>
      <name val="Calibri"/>
      <family val="2"/>
      <scheme val="minor"/>
    </font>
    <font>
      <b/>
      <sz val="12"/>
      <color theme="1"/>
      <name val="Calibri"/>
      <family val="2"/>
      <scheme val="minor"/>
    </font>
    <font>
      <b/>
      <sz val="16"/>
      <color theme="1"/>
      <name val="Calibri"/>
      <family val="2"/>
      <scheme val="minor"/>
    </font>
    <font>
      <b/>
      <sz val="12"/>
      <color rgb="FFC00000"/>
      <name val="Calibri"/>
      <family val="2"/>
      <scheme val="minor"/>
    </font>
    <font>
      <b/>
      <sz val="14"/>
      <color rgb="FFFF0000"/>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4"/>
      <color theme="9" tint="-0.249977111117893"/>
      <name val="Calibri"/>
      <family val="2"/>
      <scheme val="minor"/>
    </font>
    <font>
      <b/>
      <sz val="13"/>
      <color theme="3"/>
      <name val="Calibri"/>
      <family val="2"/>
      <scheme val="minor"/>
    </font>
    <font>
      <sz val="11"/>
      <color theme="0"/>
      <name val="Calibri"/>
      <family val="2"/>
      <scheme val="minor"/>
    </font>
    <font>
      <b/>
      <sz val="18"/>
      <color theme="1"/>
      <name val="Calibri"/>
      <family val="2"/>
      <scheme val="minor"/>
    </font>
    <font>
      <sz val="10"/>
      <name val="Arial"/>
      <family val="2"/>
    </font>
    <font>
      <b/>
      <sz val="12"/>
      <name val="Times New Roman"/>
      <family val="1"/>
    </font>
    <font>
      <sz val="12"/>
      <color theme="1"/>
      <name val="Times New Roman"/>
      <family val="1"/>
    </font>
    <font>
      <u/>
      <sz val="11"/>
      <color theme="1"/>
      <name val="Calibri"/>
      <family val="2"/>
      <scheme val="minor"/>
    </font>
    <font>
      <sz val="11"/>
      <color rgb="FFFFFFFF"/>
      <name val="Calibri"/>
      <family val="2"/>
      <scheme val="minor"/>
    </font>
    <font>
      <sz val="12"/>
      <color theme="1"/>
      <name val="Calibri"/>
      <family val="2"/>
      <scheme val="minor"/>
    </font>
  </fonts>
  <fills count="16">
    <fill>
      <patternFill patternType="none"/>
    </fill>
    <fill>
      <patternFill patternType="gray125"/>
    </fill>
    <fill>
      <patternFill patternType="solid">
        <fgColor theme="8"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5"/>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theme="9" tint="-0.249977111117893"/>
        <bgColor indexed="64"/>
      </patternFill>
    </fill>
    <fill>
      <patternFill patternType="solid">
        <fgColor theme="6"/>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theme="2"/>
      </bottom>
      <diagonal/>
    </border>
    <border>
      <left/>
      <right/>
      <top style="thin">
        <color theme="2"/>
      </top>
      <bottom style="thin">
        <color theme="2"/>
      </bottom>
      <diagonal/>
    </border>
    <border>
      <left/>
      <right style="thin">
        <color theme="2"/>
      </right>
      <top/>
      <bottom/>
      <diagonal/>
    </border>
    <border>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bottom/>
      <diagonal/>
    </border>
    <border>
      <left style="thin">
        <color theme="2"/>
      </left>
      <right style="thin">
        <color theme="2"/>
      </right>
      <top style="thin">
        <color theme="2"/>
      </top>
      <bottom style="thin">
        <color theme="2"/>
      </bottom>
      <diagonal/>
    </border>
    <border>
      <left/>
      <right style="thin">
        <color theme="2"/>
      </right>
      <top style="thin">
        <color theme="2"/>
      </top>
      <bottom/>
      <diagonal/>
    </border>
  </borders>
  <cellStyleXfs count="5">
    <xf numFmtId="0" fontId="0" fillId="0" borderId="0"/>
    <xf numFmtId="9" fontId="5" fillId="0" borderId="0" applyFont="0" applyFill="0" applyBorder="0" applyAlignment="0" applyProtection="0"/>
    <xf numFmtId="0" fontId="10" fillId="0" borderId="13" applyNumberFormat="0" applyFill="0" applyAlignment="0" applyProtection="0"/>
    <xf numFmtId="0" fontId="5" fillId="7" borderId="0" applyNumberFormat="0" applyBorder="0" applyAlignment="0" applyProtection="0"/>
    <xf numFmtId="0" fontId="13" fillId="0" borderId="0"/>
  </cellStyleXfs>
  <cellXfs count="143">
    <xf numFmtId="0" fontId="0" fillId="0" borderId="0" xfId="0"/>
    <xf numFmtId="0" fontId="1" fillId="2" borderId="0" xfId="0" applyFont="1" applyFill="1"/>
    <xf numFmtId="0" fontId="1" fillId="3" borderId="0" xfId="0" applyFont="1" applyFill="1"/>
    <xf numFmtId="0" fontId="2" fillId="2" borderId="0" xfId="0" applyFont="1" applyFill="1"/>
    <xf numFmtId="0" fontId="4"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1" xfId="0" applyBorder="1"/>
    <xf numFmtId="164" fontId="0" fillId="0" borderId="1" xfId="0" applyNumberFormat="1" applyBorder="1"/>
    <xf numFmtId="0" fontId="7" fillId="0" borderId="0" xfId="0" applyFont="1"/>
    <xf numFmtId="0" fontId="7" fillId="4" borderId="0" xfId="0" applyFont="1" applyFill="1"/>
    <xf numFmtId="0" fontId="0" fillId="0" borderId="0" xfId="0" applyAlignment="1">
      <alignment wrapText="1"/>
    </xf>
    <xf numFmtId="164" fontId="0" fillId="0" borderId="0" xfId="1" applyNumberFormat="1" applyFont="1"/>
    <xf numFmtId="1"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7" fillId="2" borderId="2" xfId="0" applyFont="1" applyFill="1" applyBorder="1" applyAlignment="1">
      <alignment horizontal="left" indent="19"/>
    </xf>
    <xf numFmtId="0" fontId="8" fillId="2" borderId="3" xfId="0" applyFont="1" applyFill="1" applyBorder="1" applyAlignment="1">
      <alignment horizontal="left" indent="19"/>
    </xf>
    <xf numFmtId="0" fontId="8" fillId="2" borderId="4" xfId="0" applyFont="1" applyFill="1" applyBorder="1" applyAlignment="1">
      <alignment horizontal="left" indent="19"/>
    </xf>
    <xf numFmtId="0" fontId="1" fillId="2" borderId="1" xfId="0" applyFont="1" applyFill="1" applyBorder="1"/>
    <xf numFmtId="0" fontId="6" fillId="0" borderId="1" xfId="0" applyFont="1" applyBorder="1"/>
    <xf numFmtId="0" fontId="0" fillId="6" borderId="0" xfId="0" applyFill="1"/>
    <xf numFmtId="10" fontId="0" fillId="0" borderId="0" xfId="0" applyNumberFormat="1"/>
    <xf numFmtId="165" fontId="0" fillId="0" borderId="0" xfId="0" applyNumberFormat="1"/>
    <xf numFmtId="0" fontId="9" fillId="6" borderId="0" xfId="0" applyFont="1" applyFill="1"/>
    <xf numFmtId="2" fontId="0" fillId="0" borderId="0" xfId="0" applyNumberFormat="1"/>
    <xf numFmtId="2" fontId="0" fillId="0" borderId="1" xfId="0" applyNumberFormat="1" applyBorder="1"/>
    <xf numFmtId="0" fontId="0" fillId="2" borderId="1" xfId="0" applyFill="1" applyBorder="1"/>
    <xf numFmtId="0" fontId="0" fillId="6" borderId="1" xfId="0" applyFill="1" applyBorder="1"/>
    <xf numFmtId="2" fontId="0" fillId="0" borderId="1" xfId="1" applyNumberFormat="1" applyFont="1" applyBorder="1"/>
    <xf numFmtId="0" fontId="0" fillId="5" borderId="0" xfId="0" applyFill="1" applyAlignment="1">
      <alignment wrapText="1"/>
    </xf>
    <xf numFmtId="0" fontId="10" fillId="0" borderId="13" xfId="2"/>
    <xf numFmtId="0" fontId="5" fillId="7" borderId="0" xfId="3"/>
    <xf numFmtId="0" fontId="6" fillId="2" borderId="0" xfId="0" applyFont="1" applyFill="1"/>
    <xf numFmtId="0" fontId="6" fillId="2" borderId="1" xfId="0" applyFont="1" applyFill="1" applyBorder="1"/>
    <xf numFmtId="0" fontId="1" fillId="6" borderId="0" xfId="0" applyFont="1" applyFill="1"/>
    <xf numFmtId="166" fontId="14" fillId="0" borderId="1" xfId="4" quotePrefix="1" applyNumberFormat="1" applyFont="1" applyBorder="1" applyAlignment="1">
      <alignment horizontal="left" vertical="center"/>
    </xf>
    <xf numFmtId="4" fontId="15" fillId="0" borderId="1" xfId="0" applyNumberFormat="1" applyFont="1" applyBorder="1" applyAlignment="1">
      <alignment horizontal="right" vertical="center"/>
    </xf>
    <xf numFmtId="166" fontId="14" fillId="9" borderId="1" xfId="4" applyNumberFormat="1" applyFont="1" applyFill="1" applyBorder="1" applyAlignment="1">
      <alignment horizontal="left" vertical="center"/>
    </xf>
    <xf numFmtId="166" fontId="14" fillId="9" borderId="1" xfId="4" applyNumberFormat="1" applyFont="1" applyFill="1" applyBorder="1" applyAlignment="1">
      <alignment horizontal="right" vertical="center"/>
    </xf>
    <xf numFmtId="167" fontId="0" fillId="0" borderId="0" xfId="0" applyNumberFormat="1"/>
    <xf numFmtId="164" fontId="1" fillId="2" borderId="0" xfId="0" applyNumberFormat="1" applyFont="1" applyFill="1"/>
    <xf numFmtId="49" fontId="1" fillId="2" borderId="0" xfId="0" applyNumberFormat="1" applyFont="1" applyFill="1"/>
    <xf numFmtId="49" fontId="0" fillId="0" borderId="0" xfId="0" applyNumberFormat="1"/>
    <xf numFmtId="14" fontId="1" fillId="2" borderId="0" xfId="0" applyNumberFormat="1" applyFont="1" applyFill="1"/>
    <xf numFmtId="14" fontId="0" fillId="0" borderId="0" xfId="0" applyNumberFormat="1"/>
    <xf numFmtId="164" fontId="0" fillId="5" borderId="0" xfId="0" applyNumberFormat="1" applyFill="1"/>
    <xf numFmtId="49" fontId="1" fillId="2" borderId="1" xfId="0" applyNumberFormat="1" applyFont="1" applyFill="1" applyBorder="1"/>
    <xf numFmtId="49" fontId="0" fillId="0" borderId="1" xfId="0" applyNumberFormat="1" applyBorder="1"/>
    <xf numFmtId="14" fontId="1" fillId="2" borderId="1" xfId="0" applyNumberFormat="1" applyFont="1" applyFill="1" applyBorder="1"/>
    <xf numFmtId="14" fontId="0" fillId="0" borderId="1" xfId="0" applyNumberFormat="1" applyBorder="1"/>
    <xf numFmtId="164" fontId="1" fillId="2" borderId="1" xfId="0" applyNumberFormat="1" applyFont="1" applyFill="1" applyBorder="1"/>
    <xf numFmtId="164" fontId="1" fillId="4" borderId="1" xfId="0" applyNumberFormat="1" applyFont="1" applyFill="1" applyBorder="1"/>
    <xf numFmtId="14" fontId="6" fillId="2" borderId="1" xfId="0" applyNumberFormat="1" applyFont="1" applyFill="1" applyBorder="1"/>
    <xf numFmtId="49" fontId="6" fillId="2" borderId="1" xfId="0" applyNumberFormat="1" applyFont="1" applyFill="1" applyBorder="1"/>
    <xf numFmtId="14" fontId="0" fillId="0" borderId="14" xfId="0" applyNumberFormat="1" applyBorder="1"/>
    <xf numFmtId="0" fontId="0" fillId="0" borderId="15" xfId="0" applyBorder="1"/>
    <xf numFmtId="0" fontId="0" fillId="0" borderId="16" xfId="0" applyBorder="1"/>
    <xf numFmtId="14" fontId="0" fillId="0" borderId="17" xfId="0" applyNumberFormat="1" applyBorder="1"/>
    <xf numFmtId="0" fontId="0" fillId="0" borderId="18" xfId="0" applyBorder="1"/>
    <xf numFmtId="0" fontId="0" fillId="0" borderId="19" xfId="0" applyBorder="1"/>
    <xf numFmtId="14" fontId="7" fillId="8" borderId="0" xfId="0" applyNumberFormat="1" applyFont="1" applyFill="1"/>
    <xf numFmtId="167" fontId="0" fillId="0" borderId="1" xfId="0" applyNumberFormat="1" applyBorder="1"/>
    <xf numFmtId="0" fontId="8" fillId="0" borderId="6" xfId="0" applyFont="1" applyBorder="1" applyAlignment="1">
      <alignment horizontal="left" indent="19"/>
    </xf>
    <xf numFmtId="0" fontId="6" fillId="0" borderId="0" xfId="0" applyFont="1"/>
    <xf numFmtId="164" fontId="0" fillId="8" borderId="1" xfId="0" applyNumberFormat="1" applyFill="1" applyBorder="1"/>
    <xf numFmtId="0" fontId="0" fillId="8" borderId="1" xfId="0" applyFill="1" applyBorder="1"/>
    <xf numFmtId="0" fontId="0" fillId="2" borderId="11" xfId="0" applyFill="1" applyBorder="1"/>
    <xf numFmtId="164" fontId="1" fillId="8" borderId="0" xfId="0" applyNumberFormat="1" applyFont="1" applyFill="1"/>
    <xf numFmtId="0" fontId="11" fillId="0" borderId="0" xfId="0" applyFont="1"/>
    <xf numFmtId="168" fontId="1" fillId="2" borderId="0" xfId="0" applyNumberFormat="1" applyFont="1" applyFill="1"/>
    <xf numFmtId="168" fontId="0" fillId="0" borderId="0" xfId="0" applyNumberFormat="1"/>
    <xf numFmtId="0" fontId="0" fillId="0" borderId="0" xfId="0" applyAlignment="1">
      <alignment horizontal="left" indent="1"/>
    </xf>
    <xf numFmtId="0" fontId="0" fillId="0" borderId="0" xfId="0" applyAlignment="1">
      <alignment horizontal="left" indent="2"/>
    </xf>
    <xf numFmtId="0" fontId="16" fillId="0" borderId="0" xfId="0" applyFont="1"/>
    <xf numFmtId="0" fontId="0" fillId="13" borderId="0" xfId="0" applyFill="1"/>
    <xf numFmtId="164" fontId="0" fillId="6" borderId="1" xfId="0" applyNumberFormat="1" applyFill="1" applyBorder="1"/>
    <xf numFmtId="168" fontId="0" fillId="0" borderId="1" xfId="0" applyNumberFormat="1" applyBorder="1"/>
    <xf numFmtId="49" fontId="0" fillId="0" borderId="21" xfId="0" applyNumberFormat="1" applyBorder="1"/>
    <xf numFmtId="168" fontId="0" fillId="0" borderId="21" xfId="0" applyNumberFormat="1" applyBorder="1"/>
    <xf numFmtId="14" fontId="0" fillId="0" borderId="21" xfId="0" applyNumberFormat="1" applyBorder="1"/>
    <xf numFmtId="0" fontId="0" fillId="0" borderId="21" xfId="0" applyBorder="1"/>
    <xf numFmtId="164" fontId="0" fillId="0" borderId="21" xfId="0" applyNumberFormat="1" applyBorder="1"/>
    <xf numFmtId="164" fontId="0" fillId="0" borderId="7" xfId="0" applyNumberFormat="1" applyBorder="1"/>
    <xf numFmtId="164" fontId="0" fillId="0" borderId="8" xfId="0" applyNumberFormat="1" applyBorder="1"/>
    <xf numFmtId="0" fontId="1" fillId="2" borderId="11" xfId="0" applyFont="1" applyFill="1" applyBorder="1"/>
    <xf numFmtId="164" fontId="0" fillId="0" borderId="11" xfId="0" applyNumberFormat="1" applyBorder="1"/>
    <xf numFmtId="0" fontId="0" fillId="0" borderId="23" xfId="0" applyBorder="1"/>
    <xf numFmtId="0" fontId="0" fillId="0" borderId="25" xfId="0" applyBorder="1"/>
    <xf numFmtId="164" fontId="0" fillId="0" borderId="25" xfId="0" applyNumberFormat="1" applyBorder="1"/>
    <xf numFmtId="2" fontId="0" fillId="6" borderId="26" xfId="0" applyNumberFormat="1" applyFill="1" applyBorder="1"/>
    <xf numFmtId="2" fontId="0" fillId="6" borderId="27" xfId="0" applyNumberFormat="1" applyFill="1" applyBorder="1"/>
    <xf numFmtId="2" fontId="0" fillId="0" borderId="25" xfId="0" applyNumberFormat="1" applyBorder="1"/>
    <xf numFmtId="0" fontId="0" fillId="0" borderId="28" xfId="0" applyBorder="1"/>
    <xf numFmtId="0" fontId="6" fillId="0" borderId="30" xfId="0" applyFont="1" applyBorder="1"/>
    <xf numFmtId="0" fontId="1" fillId="2" borderId="29" xfId="0" applyFont="1" applyFill="1" applyBorder="1"/>
    <xf numFmtId="164" fontId="0" fillId="0" borderId="29" xfId="0" applyNumberFormat="1" applyBorder="1"/>
    <xf numFmtId="49" fontId="1" fillId="2" borderId="29" xfId="0" applyNumberFormat="1" applyFont="1" applyFill="1" applyBorder="1"/>
    <xf numFmtId="168" fontId="0" fillId="0" borderId="29" xfId="0" applyNumberFormat="1" applyBorder="1"/>
    <xf numFmtId="2" fontId="6" fillId="6" borderId="24" xfId="0" applyNumberFormat="1" applyFont="1" applyFill="1" applyBorder="1"/>
    <xf numFmtId="2" fontId="6" fillId="0" borderId="0" xfId="0" applyNumberFormat="1" applyFont="1"/>
    <xf numFmtId="14" fontId="0" fillId="0" borderId="4" xfId="0" applyNumberFormat="1" applyBorder="1"/>
    <xf numFmtId="49" fontId="0" fillId="0" borderId="5" xfId="0" applyNumberFormat="1" applyBorder="1"/>
    <xf numFmtId="14" fontId="0" fillId="0" borderId="6" xfId="0" applyNumberFormat="1" applyBorder="1"/>
    <xf numFmtId="9" fontId="0" fillId="0" borderId="22" xfId="1" applyFont="1" applyBorder="1"/>
    <xf numFmtId="164" fontId="18" fillId="0" borderId="1" xfId="0" applyNumberFormat="1" applyFont="1" applyBorder="1"/>
    <xf numFmtId="2" fontId="0" fillId="8" borderId="1" xfId="0" applyNumberFormat="1" applyFill="1" applyBorder="1"/>
    <xf numFmtId="10" fontId="0" fillId="0" borderId="1" xfId="1" applyNumberFormat="1" applyFont="1" applyFill="1" applyBorder="1"/>
    <xf numFmtId="0" fontId="10" fillId="0" borderId="13" xfId="2" applyAlignment="1">
      <alignment horizontal="left"/>
    </xf>
    <xf numFmtId="0" fontId="10" fillId="0" borderId="13" xfId="2" applyAlignment="1">
      <alignment horizont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0" borderId="1" xfId="0" applyFont="1" applyBorder="1" applyAlignment="1">
      <alignment horizontal="center"/>
    </xf>
    <xf numFmtId="0" fontId="12"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0" fillId="12" borderId="0" xfId="0" applyFill="1" applyAlignment="1">
      <alignment horizontal="center"/>
    </xf>
    <xf numFmtId="0" fontId="0" fillId="0" borderId="0" xfId="0"/>
    <xf numFmtId="0" fontId="0" fillId="11" borderId="5" xfId="0" applyFill="1" applyBorder="1" applyAlignment="1">
      <alignment horizontal="center"/>
    </xf>
    <xf numFmtId="0" fontId="0" fillId="11" borderId="0" xfId="0" applyFill="1" applyAlignment="1">
      <alignment horizontal="center"/>
    </xf>
    <xf numFmtId="0" fontId="7" fillId="5" borderId="5" xfId="0" applyFont="1" applyFill="1" applyBorder="1" applyAlignment="1">
      <alignment horizontal="center"/>
    </xf>
    <xf numFmtId="0" fontId="7" fillId="5" borderId="0" xfId="0" applyFont="1" applyFill="1" applyAlignment="1">
      <alignment horizontal="center"/>
    </xf>
    <xf numFmtId="0" fontId="7" fillId="11" borderId="11" xfId="0" applyFont="1" applyFill="1" applyBorder="1" applyAlignment="1">
      <alignment horizontal="center"/>
    </xf>
    <xf numFmtId="0" fontId="7" fillId="11" borderId="20" xfId="0" applyFont="1" applyFill="1" applyBorder="1" applyAlignment="1">
      <alignment horizontal="center"/>
    </xf>
    <xf numFmtId="0" fontId="7" fillId="11" borderId="12" xfId="0" applyFont="1" applyFill="1" applyBorder="1" applyAlignment="1">
      <alignment horizontal="center"/>
    </xf>
    <xf numFmtId="49" fontId="17" fillId="14" borderId="2" xfId="0" applyNumberFormat="1" applyFont="1" applyFill="1" applyBorder="1" applyAlignment="1">
      <alignment horizontal="center"/>
    </xf>
    <xf numFmtId="49" fontId="0" fillId="14" borderId="3" xfId="0" applyNumberFormat="1"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6" fillId="0" borderId="1" xfId="0" applyFont="1" applyBorder="1" applyAlignment="1">
      <alignment horizontal="center"/>
    </xf>
    <xf numFmtId="0" fontId="0" fillId="0" borderId="1" xfId="0" applyBorder="1" applyAlignment="1">
      <alignment horizontal="center"/>
    </xf>
    <xf numFmtId="164" fontId="18" fillId="0" borderId="11" xfId="0" applyNumberFormat="1" applyFont="1" applyBorder="1"/>
    <xf numFmtId="164" fontId="18" fillId="0" borderId="12" xfId="0" applyNumberFormat="1" applyFont="1" applyBorder="1"/>
    <xf numFmtId="0" fontId="0" fillId="15" borderId="5" xfId="0" applyFill="1" applyBorder="1" applyAlignment="1">
      <alignment horizontal="center"/>
    </xf>
    <xf numFmtId="0" fontId="0" fillId="15" borderId="0" xfId="0" applyFill="1" applyAlignment="1">
      <alignment horizontal="center"/>
    </xf>
    <xf numFmtId="164" fontId="18" fillId="0" borderId="1" xfId="0" applyNumberFormat="1" applyFont="1" applyBorder="1"/>
    <xf numFmtId="0" fontId="6" fillId="10" borderId="1" xfId="0" applyFont="1" applyFill="1" applyBorder="1" applyAlignment="1">
      <alignment horizontal="center"/>
    </xf>
  </cellXfs>
  <cellStyles count="5">
    <cellStyle name="40% - Accent2" xfId="3" builtinId="35"/>
    <cellStyle name="Heading 2" xfId="2" builtinId="17"/>
    <cellStyle name="Normal" xfId="0" builtinId="0"/>
    <cellStyle name="Normal 4" xfId="4" xr:uid="{85B1D7D1-E71D-4BB8-B700-2B8D39B8C0BB}"/>
    <cellStyle name="Percent" xfId="1" builtinId="5"/>
  </cellStyles>
  <dxfs count="31">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FF"/>
      <color rgb="FFFF5050"/>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42"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aseline="0"/>
              <a:t>Evaluate highest contribution towards cpi in broader categories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'Objective-1(1.1)'!$A$2:$C$2</c:f>
              <c:strCache>
                <c:ptCount val="3"/>
                <c:pt idx="0">
                  <c:v>Rural</c:v>
                </c:pt>
                <c:pt idx="1">
                  <c:v>2023</c:v>
                </c:pt>
                <c:pt idx="2">
                  <c:v>May</c:v>
                </c:pt>
              </c:strCache>
            </c:strRef>
          </c:tx>
          <c:spPr>
            <a:solidFill>
              <a:schemeClr val="accent2">
                <a:tint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'Objective-1(1.1)'!$D$1:$I$1</c:f>
              <c:strCache>
                <c:ptCount val="6"/>
                <c:pt idx="0">
                  <c:v>Food Beverages</c:v>
                </c:pt>
                <c:pt idx="1">
                  <c:v>Pan, tobacco and intoxicants</c:v>
                </c:pt>
                <c:pt idx="2">
                  <c:v>Clothing footwear </c:v>
                </c:pt>
                <c:pt idx="3">
                  <c:v>Housing</c:v>
                </c:pt>
                <c:pt idx="4">
                  <c:v>Fuel and light</c:v>
                </c:pt>
                <c:pt idx="5">
                  <c:v>Miscellaneous</c:v>
                </c:pt>
              </c:strCache>
            </c:strRef>
          </c:cat>
          <c:val>
            <c:numRef>
              <c:f>'Objective-1(1.1)'!$D$2:$I$2</c:f>
            </c:numRef>
          </c:val>
          <c:extLst>
            <c:ext xmlns:c16="http://schemas.microsoft.com/office/drawing/2014/chart" uri="{C3380CC4-5D6E-409C-BE32-E72D297353CC}">
              <c16:uniqueId val="{00000000-1E7F-4BA7-AE9C-D18304DEBA47}"/>
            </c:ext>
          </c:extLst>
        </c:ser>
        <c:ser>
          <c:idx val="1"/>
          <c:order val="1"/>
          <c:tx>
            <c:strRef>
              <c:f>'Objective-1(1.1)'!$A$3:$C$3</c:f>
              <c:strCache>
                <c:ptCount val="3"/>
                <c:pt idx="0">
                  <c:v>Urban</c:v>
                </c:pt>
                <c:pt idx="1">
                  <c:v>2023</c:v>
                </c:pt>
                <c:pt idx="2">
                  <c:v>May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'Objective-1(1.1)'!$D$1:$I$1</c:f>
              <c:strCache>
                <c:ptCount val="6"/>
                <c:pt idx="0">
                  <c:v>Food Beverages</c:v>
                </c:pt>
                <c:pt idx="1">
                  <c:v>Pan, tobacco and intoxicants</c:v>
                </c:pt>
                <c:pt idx="2">
                  <c:v>Clothing footwear </c:v>
                </c:pt>
                <c:pt idx="3">
                  <c:v>Housing</c:v>
                </c:pt>
                <c:pt idx="4">
                  <c:v>Fuel and light</c:v>
                </c:pt>
                <c:pt idx="5">
                  <c:v>Miscellaneous</c:v>
                </c:pt>
              </c:strCache>
            </c:strRef>
          </c:cat>
          <c:val>
            <c:numRef>
              <c:f>'Objective-1(1.1)'!$D$3:$I$3</c:f>
            </c:numRef>
          </c:val>
          <c:extLst>
            <c:ext xmlns:c16="http://schemas.microsoft.com/office/drawing/2014/chart" uri="{C3380CC4-5D6E-409C-BE32-E72D297353CC}">
              <c16:uniqueId val="{00000001-1E7F-4BA7-AE9C-D18304DEBA47}"/>
            </c:ext>
          </c:extLst>
        </c:ser>
        <c:ser>
          <c:idx val="2"/>
          <c:order val="2"/>
          <c:tx>
            <c:strRef>
              <c:f>'Objective-1(1.1)'!$A$4:$C$4</c:f>
              <c:strCache>
                <c:ptCount val="3"/>
                <c:pt idx="0">
                  <c:v>Rural+Urban</c:v>
                </c:pt>
                <c:pt idx="1">
                  <c:v>2023</c:v>
                </c:pt>
                <c:pt idx="2">
                  <c:v>May</c:v>
                </c:pt>
              </c:strCache>
            </c:strRef>
          </c:tx>
          <c:spPr>
            <a:solidFill>
              <a:schemeClr val="accent2">
                <a:shade val="65000"/>
                <a:alpha val="85000"/>
              </a:schemeClr>
            </a:solidFill>
            <a:ln w="9525" cap="flat" cmpd="sng" algn="ctr">
              <a:solidFill>
                <a:schemeClr val="lt1">
                  <a:alpha val="50000"/>
                </a:schemeClr>
              </a:solidFill>
              <a:round/>
            </a:ln>
            <a:effectLst/>
          </c:spPr>
          <c:invertIfNegative val="0"/>
          <c:dLbls>
            <c:dLbl>
              <c:idx val="0"/>
              <c:layout>
                <c:manualLayout>
                  <c:x val="-4.6511627906976744E-3"/>
                  <c:y val="2.770851560221637E-2"/>
                </c:manualLayout>
              </c:layout>
              <c:tx>
                <c:rich>
                  <a:bodyPr/>
                  <a:lstStyle/>
                  <a:p>
                    <a:fld id="{BE48C9F1-745A-40EE-B6A8-C3169DFA6776}" type="VALUE">
                      <a:rPr lang="en-US">
                        <a:solidFill>
                          <a:sysClr val="windowText" lastClr="00000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5A6-4697-826F-71398F8F4378}"/>
                </c:ext>
              </c:extLst>
            </c:dLbl>
            <c:dLbl>
              <c:idx val="1"/>
              <c:layout>
                <c:manualLayout>
                  <c:x val="4.6512238295794419E-3"/>
                  <c:y val="2.683745261009032E-2"/>
                </c:manualLayout>
              </c:layout>
              <c:tx>
                <c:rich>
                  <a:bodyPr rot="0" spcFirstLastPara="1" vertOverflow="ellipsis" vert="horz" wrap="square" lIns="38100" tIns="19050" rIns="38100" bIns="19050" anchor="ctr" anchorCtr="1">
                    <a:noAutofit/>
                  </a:bodyPr>
                  <a:lstStyle/>
                  <a:p>
                    <a:pPr>
                      <a:defRPr lang="en-US" sz="900" b="1" i="0" u="none" strike="noStrike" kern="1200" baseline="0">
                        <a:solidFill>
                          <a:sysClr val="window" lastClr="FFFFFF"/>
                        </a:solidFill>
                        <a:latin typeface="+mn-lt"/>
                        <a:ea typeface="+mn-ea"/>
                        <a:cs typeface="+mn-cs"/>
                      </a:defRPr>
                    </a:pPr>
                    <a:fld id="{EAD40454-6BD9-411E-A131-BA1EF433438F}" type="VALUE">
                      <a:rPr lang="en-US">
                        <a:solidFill>
                          <a:sysClr val="windowText" lastClr="000000"/>
                        </a:solidFill>
                      </a:rPr>
                      <a:pPr>
                        <a:defRPr lang="en-US">
                          <a:solidFill>
                            <a:sysClr val="window" lastClr="FFFFFF"/>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ysClr val="window" lastClr="FFFFFF"/>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4.2860404077397295E-2"/>
                      <c:h val="6.011592300962379E-2"/>
                    </c:manualLayout>
                  </c15:layout>
                  <c15:dlblFieldTable/>
                  <c15:showDataLabelsRange val="0"/>
                </c:ext>
                <c:ext xmlns:c16="http://schemas.microsoft.com/office/drawing/2014/chart" uri="{C3380CC4-5D6E-409C-BE32-E72D297353CC}">
                  <c16:uniqueId val="{00000003-B5A6-4697-826F-71398F8F4378}"/>
                </c:ext>
              </c:extLst>
            </c:dLbl>
            <c:dLbl>
              <c:idx val="2"/>
              <c:layout>
                <c:manualLayout>
                  <c:x val="-7.7519379844960675E-3"/>
                  <c:y val="2.7708515602216391E-2"/>
                </c:manualLayout>
              </c:layout>
              <c:tx>
                <c:rich>
                  <a:bodyPr/>
                  <a:lstStyle/>
                  <a:p>
                    <a:fld id="{10FACF35-FBF0-4FF3-89D9-0FC4CC295F01}" type="VALUE">
                      <a:rPr lang="en-US">
                        <a:solidFill>
                          <a:sysClr val="windowText" lastClr="00000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5A6-4697-826F-71398F8F4378}"/>
                </c:ext>
              </c:extLst>
            </c:dLbl>
            <c:dLbl>
              <c:idx val="3"/>
              <c:layout>
                <c:manualLayout>
                  <c:x val="-3.1007751937984496E-3"/>
                  <c:y val="2.5735637212015081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A6-4697-826F-71398F8F4378}"/>
                </c:ext>
              </c:extLst>
            </c:dLbl>
            <c:dLbl>
              <c:idx val="4"/>
              <c:layout>
                <c:manualLayout>
                  <c:x val="0"/>
                  <c:y val="3.1989647127442317E-2"/>
                </c:manualLayout>
              </c:layout>
              <c:tx>
                <c:rich>
                  <a:bodyPr/>
                  <a:lstStyle/>
                  <a:p>
                    <a:fld id="{96CCF2AB-FE42-45A1-BC3A-838BE1177CF8}" type="VALUE">
                      <a:rPr lang="en-US">
                        <a:solidFill>
                          <a:sysClr val="windowText" lastClr="00000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5A6-4697-826F-71398F8F4378}"/>
                </c:ext>
              </c:extLst>
            </c:dLbl>
            <c:dLbl>
              <c:idx val="5"/>
              <c:layout>
                <c:manualLayout>
                  <c:x val="-1.1369377703906225E-16"/>
                  <c:y val="3.233814523184602E-2"/>
                </c:manualLayout>
              </c:layout>
              <c:tx>
                <c:rich>
                  <a:bodyPr/>
                  <a:lstStyle/>
                  <a:p>
                    <a:fld id="{CD71CDC3-339B-44C5-AC6B-213FE523F093}" type="VALUE">
                      <a:rPr lang="en-US">
                        <a:solidFill>
                          <a:sysClr val="windowText" lastClr="00000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5A6-4697-826F-71398F8F43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'Objective-1(1.1)'!$D$1:$I$1</c:f>
              <c:strCache>
                <c:ptCount val="6"/>
                <c:pt idx="0">
                  <c:v>Food Beverages</c:v>
                </c:pt>
                <c:pt idx="1">
                  <c:v>Pan, tobacco and intoxicants</c:v>
                </c:pt>
                <c:pt idx="2">
                  <c:v>Clothing footwear </c:v>
                </c:pt>
                <c:pt idx="3">
                  <c:v>Housing</c:v>
                </c:pt>
                <c:pt idx="4">
                  <c:v>Fuel and light</c:v>
                </c:pt>
                <c:pt idx="5">
                  <c:v>Miscellaneous</c:v>
                </c:pt>
              </c:strCache>
            </c:strRef>
          </c:cat>
          <c:val>
            <c:numRef>
              <c:f>'Objective-1(1.1)'!$D$4:$I$4</c:f>
              <c:numCache>
                <c:formatCode>0.0</c:formatCode>
                <c:ptCount val="6"/>
                <c:pt idx="0">
                  <c:v>2306.9</c:v>
                </c:pt>
                <c:pt idx="1">
                  <c:v>201</c:v>
                </c:pt>
                <c:pt idx="2">
                  <c:v>553.20000000000005</c:v>
                </c:pt>
                <c:pt idx="3">
                  <c:v>175.6</c:v>
                </c:pt>
                <c:pt idx="4">
                  <c:v>182.8</c:v>
                </c:pt>
                <c:pt idx="5">
                  <c:v>1234.9000000000001</c:v>
                </c:pt>
              </c:numCache>
            </c:numRef>
          </c:val>
          <c:extLst>
            <c:ext xmlns:c16="http://schemas.microsoft.com/office/drawing/2014/chart" uri="{C3380CC4-5D6E-409C-BE32-E72D297353CC}">
              <c16:uniqueId val="{00000002-1E7F-4BA7-AE9C-D18304DEBA47}"/>
            </c:ext>
          </c:extLst>
        </c:ser>
        <c:dLbls>
          <c:dLblPos val="inEnd"/>
          <c:showLegendKey val="0"/>
          <c:showVal val="1"/>
          <c:showCatName val="0"/>
          <c:showSerName val="0"/>
          <c:showPercent val="0"/>
          <c:showBubbleSize val="0"/>
        </c:dLbls>
        <c:gapWidth val="65"/>
        <c:axId val="348072752"/>
        <c:axId val="348074672"/>
      </c:barChart>
      <c:catAx>
        <c:axId val="348072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8074672"/>
        <c:crosses val="autoZero"/>
        <c:auto val="1"/>
        <c:lblAlgn val="ctr"/>
        <c:lblOffset val="100"/>
        <c:noMultiLvlLbl val="0"/>
      </c:catAx>
      <c:valAx>
        <c:axId val="348074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34807275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Distribution of Broader Categories in May 2023</a:t>
            </a:r>
          </a:p>
        </c:rich>
      </c:tx>
      <c:layout>
        <c:manualLayout>
          <c:xMode val="edge"/>
          <c:yMode val="edge"/>
          <c:x val="0.17341783169960898"/>
          <c:y val="6.01851851851851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'Objective-1(1.2)'!$A$9:$C$9</c:f>
              <c:strCache>
                <c:ptCount val="3"/>
                <c:pt idx="0">
                  <c:v>Rural</c:v>
                </c:pt>
                <c:pt idx="1">
                  <c:v>2023</c:v>
                </c:pt>
                <c:pt idx="2">
                  <c:v>May</c:v>
                </c:pt>
              </c:strCache>
            </c:strRef>
          </c:tx>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'Objective-1(1.2)'!$D$8:$I$8</c:f>
              <c:strCache>
                <c:ptCount val="6"/>
                <c:pt idx="0">
                  <c:v>% Food Beverages</c:v>
                </c:pt>
                <c:pt idx="1">
                  <c:v>% Pan, tobacco and intoxicants</c:v>
                </c:pt>
                <c:pt idx="2">
                  <c:v>% Clothing footwear </c:v>
                </c:pt>
                <c:pt idx="3">
                  <c:v>% Housing</c:v>
                </c:pt>
                <c:pt idx="4">
                  <c:v>% Fuel and light</c:v>
                </c:pt>
                <c:pt idx="5">
                  <c:v>% Miscellaneous</c:v>
                </c:pt>
              </c:strCache>
            </c:strRef>
          </c:cat>
          <c:val>
            <c:numRef>
              <c:f>'Objective-1(1.2)'!$D$9:$I$9</c:f>
            </c:numRef>
          </c:val>
          <c:extLst>
            <c:ext xmlns:c16="http://schemas.microsoft.com/office/drawing/2014/chart" uri="{C3380CC4-5D6E-409C-BE32-E72D297353CC}">
              <c16:uniqueId val="{00000000-370A-422B-8259-FC018E34C7B8}"/>
            </c:ext>
          </c:extLst>
        </c:ser>
        <c:ser>
          <c:idx val="1"/>
          <c:order val="1"/>
          <c:tx>
            <c:strRef>
              <c:f>'Objective-1(1.2)'!$A$10:$C$10</c:f>
              <c:strCache>
                <c:ptCount val="3"/>
                <c:pt idx="0">
                  <c:v>Urban</c:v>
                </c:pt>
                <c:pt idx="1">
                  <c:v>2023</c:v>
                </c:pt>
                <c:pt idx="2">
                  <c:v>May</c:v>
                </c:pt>
              </c:strCache>
            </c:strRef>
          </c:tx>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'Objective-1(1.2)'!$D$8:$I$8</c:f>
              <c:strCache>
                <c:ptCount val="6"/>
                <c:pt idx="0">
                  <c:v>% Food Beverages</c:v>
                </c:pt>
                <c:pt idx="1">
                  <c:v>% Pan, tobacco and intoxicants</c:v>
                </c:pt>
                <c:pt idx="2">
                  <c:v>% Clothing footwear </c:v>
                </c:pt>
                <c:pt idx="3">
                  <c:v>% Housing</c:v>
                </c:pt>
                <c:pt idx="4">
                  <c:v>% Fuel and light</c:v>
                </c:pt>
                <c:pt idx="5">
                  <c:v>% Miscellaneous</c:v>
                </c:pt>
              </c:strCache>
            </c:strRef>
          </c:cat>
          <c:val>
            <c:numRef>
              <c:f>'Objective-1(1.2)'!$D$10:$I$10</c:f>
            </c:numRef>
          </c:val>
          <c:extLst>
            <c:ext xmlns:c16="http://schemas.microsoft.com/office/drawing/2014/chart" uri="{C3380CC4-5D6E-409C-BE32-E72D297353CC}">
              <c16:uniqueId val="{00000001-370A-422B-8259-FC018E34C7B8}"/>
            </c:ext>
          </c:extLst>
        </c:ser>
        <c:ser>
          <c:idx val="2"/>
          <c:order val="2"/>
          <c:tx>
            <c:strRef>
              <c:f>'Objective-1(1.2)'!$A$11:$C$11</c:f>
              <c:strCache>
                <c:ptCount val="3"/>
                <c:pt idx="0">
                  <c:v>Rural+Urban</c:v>
                </c:pt>
                <c:pt idx="1">
                  <c:v>2023</c:v>
                </c:pt>
                <c:pt idx="2">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70A-422B-8259-FC018E34C7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370A-422B-8259-FC018E34C7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370A-422B-8259-FC018E34C7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370A-422B-8259-FC018E34C7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B-370A-422B-8259-FC018E34C7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D-370A-422B-8259-FC018E34C7B8}"/>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370A-422B-8259-FC018E34C7B8}"/>
                </c:ext>
              </c:extLst>
            </c:dLbl>
            <c:dLbl>
              <c:idx val="5"/>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D-370A-422B-8259-FC018E34C7B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'Objective-1(1.2)'!$D$8:$I$8</c:f>
              <c:strCache>
                <c:ptCount val="6"/>
                <c:pt idx="0">
                  <c:v>% Food Beverages</c:v>
                </c:pt>
                <c:pt idx="1">
                  <c:v>% Pan, tobacco and intoxicants</c:v>
                </c:pt>
                <c:pt idx="2">
                  <c:v>% Clothing footwear </c:v>
                </c:pt>
                <c:pt idx="3">
                  <c:v>% Housing</c:v>
                </c:pt>
                <c:pt idx="4">
                  <c:v>% Fuel and light</c:v>
                </c:pt>
                <c:pt idx="5">
                  <c:v>% Miscellaneous</c:v>
                </c:pt>
              </c:strCache>
            </c:strRef>
          </c:cat>
          <c:val>
            <c:numRef>
              <c:f>'Objective-1(1.2)'!$D$11:$I$11</c:f>
              <c:numCache>
                <c:formatCode>0.0</c:formatCode>
                <c:ptCount val="6"/>
                <c:pt idx="0">
                  <c:v>49.563853557923679</c:v>
                </c:pt>
                <c:pt idx="1">
                  <c:v>4.3184943279477483</c:v>
                </c:pt>
                <c:pt idx="2">
                  <c:v>11.885527672739773</c:v>
                </c:pt>
                <c:pt idx="3">
                  <c:v>3.7727741491921618</c:v>
                </c:pt>
                <c:pt idx="4">
                  <c:v>3.9274664833276041</c:v>
                </c:pt>
                <c:pt idx="5">
                  <c:v>26.531883808869029</c:v>
                </c:pt>
              </c:numCache>
            </c:numRef>
          </c:val>
          <c:extLst>
            <c:ext xmlns:c16="http://schemas.microsoft.com/office/drawing/2014/chart" uri="{C3380CC4-5D6E-409C-BE32-E72D297353CC}">
              <c16:uniqueId val="{0000000E-370A-422B-8259-FC018E34C7B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672188310755098"/>
          <c:y val="0.22416484397783615"/>
          <c:w val="0.31646735800676212"/>
          <c:h val="0.68634587343248765"/>
        </c:manualLayout>
      </c:layout>
      <c:overlay val="0"/>
      <c:spPr>
        <a:solidFill>
          <a:schemeClr val="accent3">
            <a:lumMod val="20000"/>
            <a:lumOff val="80000"/>
          </a:schemeClr>
        </a:solidFill>
        <a:ln>
          <a:noFill/>
        </a:ln>
        <a:effectLst>
          <a:glow rad="127000">
            <a:schemeClr val="bg1"/>
          </a:glow>
          <a:outerShdw blurRad="50800" dist="50800" dir="5400000" algn="ctr" rotWithShape="0">
            <a:schemeClr val="bg1"/>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on Month Crude</a:t>
            </a:r>
            <a:r>
              <a:rPr lang="en-US" baseline="0"/>
              <a:t> Oil Price Fluctuations </a:t>
            </a:r>
            <a:r>
              <a:rPr lang="en-US"/>
              <a:t>2021-22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24444538015636E-2"/>
          <c:y val="0.18048661800486621"/>
          <c:w val="0.90923505551110928"/>
          <c:h val="0.70662643446941398"/>
        </c:manualLayout>
      </c:layout>
      <c:lineChart>
        <c:grouping val="standard"/>
        <c:varyColors val="0"/>
        <c:ser>
          <c:idx val="0"/>
          <c:order val="0"/>
          <c:tx>
            <c:strRef>
              <c:f>'Objective-5(5.1)'!$A$2</c:f>
              <c:strCache>
                <c:ptCount val="1"/>
                <c:pt idx="0">
                  <c:v>2021-22</c:v>
                </c:pt>
              </c:strCache>
            </c:strRef>
          </c:tx>
          <c:spPr>
            <a:ln w="28575" cap="rnd">
              <a:solidFill>
                <a:schemeClr val="accent1"/>
              </a:solidFill>
              <a:round/>
            </a:ln>
            <a:effectLst/>
          </c:spPr>
          <c:marker>
            <c:symbol val="circle"/>
            <c:size val="5"/>
            <c:spPr>
              <a:solidFill>
                <a:schemeClr val="accent2"/>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'Objective-5(5.1)'!$B$1:$M$1</c:f>
              <c:numCache>
                <c:formatCode>mmmm</c:formatCode>
                <c:ptCount val="12"/>
                <c:pt idx="0">
                  <c:v>33329</c:v>
                </c:pt>
                <c:pt idx="1">
                  <c:v>33359</c:v>
                </c:pt>
                <c:pt idx="2">
                  <c:v>33390</c:v>
                </c:pt>
                <c:pt idx="3">
                  <c:v>33420</c:v>
                </c:pt>
                <c:pt idx="4">
                  <c:v>33451</c:v>
                </c:pt>
                <c:pt idx="5">
                  <c:v>33482</c:v>
                </c:pt>
                <c:pt idx="6">
                  <c:v>33512</c:v>
                </c:pt>
                <c:pt idx="7">
                  <c:v>33543</c:v>
                </c:pt>
                <c:pt idx="8">
                  <c:v>33573</c:v>
                </c:pt>
                <c:pt idx="9">
                  <c:v>33604</c:v>
                </c:pt>
                <c:pt idx="10">
                  <c:v>33635</c:v>
                </c:pt>
                <c:pt idx="11">
                  <c:v>33664</c:v>
                </c:pt>
              </c:numCache>
            </c:numRef>
          </c:cat>
          <c:val>
            <c:numRef>
              <c:f>'Objective-5(5.1)'!$B$2:$M$2</c:f>
              <c:numCache>
                <c:formatCode>#,##0.00</c:formatCode>
                <c:ptCount val="12"/>
                <c:pt idx="0">
                  <c:v>63.396976500000008</c:v>
                </c:pt>
                <c:pt idx="1">
                  <c:v>66.953084852941174</c:v>
                </c:pt>
                <c:pt idx="2">
                  <c:v>71.982647477272721</c:v>
                </c:pt>
                <c:pt idx="3">
                  <c:v>73.539060523809511</c:v>
                </c:pt>
                <c:pt idx="4">
                  <c:v>69.804724424999989</c:v>
                </c:pt>
                <c:pt idx="5">
                  <c:v>73.130738295454549</c:v>
                </c:pt>
                <c:pt idx="6">
                  <c:v>82.107393785714294</c:v>
                </c:pt>
                <c:pt idx="7">
                  <c:v>80.637301023809528</c:v>
                </c:pt>
                <c:pt idx="8">
                  <c:v>73.298823523809531</c:v>
                </c:pt>
                <c:pt idx="9">
                  <c:v>84.666318799999985</c:v>
                </c:pt>
                <c:pt idx="10">
                  <c:v>94.067715194444446</c:v>
                </c:pt>
                <c:pt idx="11">
                  <c:v>112.87479254347826</c:v>
                </c:pt>
              </c:numCache>
            </c:numRef>
          </c:val>
          <c:smooth val="0"/>
          <c:extLst>
            <c:ext xmlns:c16="http://schemas.microsoft.com/office/drawing/2014/chart" uri="{C3380CC4-5D6E-409C-BE32-E72D297353CC}">
              <c16:uniqueId val="{00000000-E18C-452F-932E-BCCB746A72AB}"/>
            </c:ext>
          </c:extLst>
        </c:ser>
        <c:dLbls>
          <c:showLegendKey val="0"/>
          <c:showVal val="0"/>
          <c:showCatName val="0"/>
          <c:showSerName val="0"/>
          <c:showPercent val="0"/>
          <c:showBubbleSize val="0"/>
        </c:dLbls>
        <c:marker val="1"/>
        <c:smooth val="0"/>
        <c:axId val="832531776"/>
        <c:axId val="832553856"/>
      </c:lineChart>
      <c:dateAx>
        <c:axId val="832531776"/>
        <c:scaling>
          <c:orientation val="minMax"/>
        </c:scaling>
        <c:delete val="0"/>
        <c:axPos val="b"/>
        <c:numFmt formatCode="mmmm" sourceLinked="1"/>
        <c:majorTickMark val="out"/>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553856"/>
        <c:crosses val="autoZero"/>
        <c:auto val="1"/>
        <c:lblOffset val="100"/>
        <c:baseTimeUnit val="months"/>
      </c:dateAx>
      <c:valAx>
        <c:axId val="83255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531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Month on Month Crude Oil Price Fluctuations</a:t>
            </a:r>
            <a:r>
              <a:rPr lang="en-US"/>
              <a:t> 2022-23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'Objective-5(5.1)'!$A$3</c:f>
              <c:strCache>
                <c:ptCount val="1"/>
                <c:pt idx="0">
                  <c:v>2022-23</c:v>
                </c:pt>
              </c:strCache>
            </c:strRef>
          </c:tx>
          <c:spPr>
            <a:ln w="28575" cap="rnd">
              <a:solidFill>
                <a:schemeClr val="accent2"/>
              </a:solidFill>
              <a:round/>
            </a:ln>
            <a:effectLst/>
          </c:spPr>
          <c:marker>
            <c:symbol val="circle"/>
            <c:size val="5"/>
            <c:spPr>
              <a:solidFill>
                <a:schemeClr val="accent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'Objective-5(5.1)'!$B$1:$M$1</c:f>
              <c:numCache>
                <c:formatCode>mmmm</c:formatCode>
                <c:ptCount val="12"/>
                <c:pt idx="0">
                  <c:v>33329</c:v>
                </c:pt>
                <c:pt idx="1">
                  <c:v>33359</c:v>
                </c:pt>
                <c:pt idx="2">
                  <c:v>33390</c:v>
                </c:pt>
                <c:pt idx="3">
                  <c:v>33420</c:v>
                </c:pt>
                <c:pt idx="4">
                  <c:v>33451</c:v>
                </c:pt>
                <c:pt idx="5">
                  <c:v>33482</c:v>
                </c:pt>
                <c:pt idx="6">
                  <c:v>33512</c:v>
                </c:pt>
                <c:pt idx="7">
                  <c:v>33543</c:v>
                </c:pt>
                <c:pt idx="8">
                  <c:v>33573</c:v>
                </c:pt>
                <c:pt idx="9">
                  <c:v>33604</c:v>
                </c:pt>
                <c:pt idx="10">
                  <c:v>33635</c:v>
                </c:pt>
                <c:pt idx="11">
                  <c:v>33664</c:v>
                </c:pt>
              </c:numCache>
            </c:numRef>
          </c:cat>
          <c:val>
            <c:numRef>
              <c:f>'Objective-5(5.1)'!$B$3:$M$3</c:f>
              <c:numCache>
                <c:formatCode>#,##0.00</c:formatCode>
                <c:ptCount val="12"/>
                <c:pt idx="0">
                  <c:v>102.96599786842103</c:v>
                </c:pt>
                <c:pt idx="1">
                  <c:v>109.50503773684208</c:v>
                </c:pt>
                <c:pt idx="2">
                  <c:v>116.01138504999999</c:v>
                </c:pt>
                <c:pt idx="3">
                  <c:v>105.49124737500001</c:v>
                </c:pt>
                <c:pt idx="4">
                  <c:v>97.404465428571427</c:v>
                </c:pt>
                <c:pt idx="5">
                  <c:v>90.706344809523813</c:v>
                </c:pt>
                <c:pt idx="6">
                  <c:v>91.698948700000003</c:v>
                </c:pt>
                <c:pt idx="7">
                  <c:v>87.552266068181822</c:v>
                </c:pt>
                <c:pt idx="8">
                  <c:v>78.100942275000008</c:v>
                </c:pt>
                <c:pt idx="9">
                  <c:v>80.922269684210534</c:v>
                </c:pt>
                <c:pt idx="10">
                  <c:v>82.278706675000009</c:v>
                </c:pt>
                <c:pt idx="11">
                  <c:v>78.539480282608693</c:v>
                </c:pt>
              </c:numCache>
            </c:numRef>
          </c:val>
          <c:smooth val="0"/>
          <c:extLst>
            <c:ext xmlns:c16="http://schemas.microsoft.com/office/drawing/2014/chart" uri="{C3380CC4-5D6E-409C-BE32-E72D297353CC}">
              <c16:uniqueId val="{00000000-4D36-4529-9DA8-2100957B93B2}"/>
            </c:ext>
          </c:extLst>
        </c:ser>
        <c:dLbls>
          <c:showLegendKey val="0"/>
          <c:showVal val="0"/>
          <c:showCatName val="0"/>
          <c:showSerName val="0"/>
          <c:showPercent val="0"/>
          <c:showBubbleSize val="0"/>
        </c:dLbls>
        <c:marker val="1"/>
        <c:smooth val="0"/>
        <c:axId val="826132880"/>
        <c:axId val="826127600"/>
      </c:lineChart>
      <c:dateAx>
        <c:axId val="826132880"/>
        <c:scaling>
          <c:orientation val="minMax"/>
        </c:scaling>
        <c:delete val="0"/>
        <c:axPos val="b"/>
        <c:numFmt formatCode="mmmm" sourceLinked="1"/>
        <c:majorTickMark val="out"/>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27600"/>
        <c:crosses val="autoZero"/>
        <c:auto val="1"/>
        <c:lblOffset val="100"/>
        <c:baseTimeUnit val="months"/>
      </c:dateAx>
      <c:valAx>
        <c:axId val="826127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32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17430442471433"/>
          <c:y val="0.2000472653612424"/>
          <c:w val="0.85714413823272095"/>
          <c:h val="0.77736111111111106"/>
        </c:manualLayout>
      </c:layout>
      <c:barChart>
        <c:barDir val="col"/>
        <c:grouping val="clustered"/>
        <c:varyColors val="0"/>
        <c:ser>
          <c:idx val="0"/>
          <c:order val="0"/>
          <c:tx>
            <c:strRef>
              <c:f>'Objective-4'!$B$16</c:f>
              <c:strCache>
                <c:ptCount val="1"/>
                <c:pt idx="0">
                  <c:v>Inflation Rate</c:v>
                </c:pt>
              </c:strCache>
            </c:strRef>
          </c:tx>
          <c:spPr>
            <a:solidFill>
              <a:schemeClr val="accent1"/>
            </a:solidFill>
            <a:ln>
              <a:noFill/>
            </a:ln>
            <a:effectLst/>
          </c:spPr>
          <c:invertIfNegative val="0"/>
          <c:cat>
            <c:strRef>
              <c:f>'Objective-4'!$A$17:$A$29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'Objective-4'!$B$17:$B$29</c:f>
              <c:numCache>
                <c:formatCode>0.0</c:formatCode>
                <c:ptCount val="13"/>
                <c:pt idx="0">
                  <c:v>0.4811400448084589</c:v>
                </c:pt>
                <c:pt idx="1">
                  <c:v>1.1404342422691818</c:v>
                </c:pt>
                <c:pt idx="2">
                  <c:v>1.0516805204192399</c:v>
                </c:pt>
                <c:pt idx="3">
                  <c:v>1.3411537498658845</c:v>
                </c:pt>
                <c:pt idx="4">
                  <c:v>-8.116883116883758E-2</c:v>
                </c:pt>
                <c:pt idx="5">
                  <c:v>-0.8476671493660316</c:v>
                </c:pt>
                <c:pt idx="6">
                  <c:v>-0.47376482741423181</c:v>
                </c:pt>
                <c:pt idx="7">
                  <c:v>2.5468861846814552</c:v>
                </c:pt>
                <c:pt idx="8">
                  <c:v>0.97281573359698559</c:v>
                </c:pt>
                <c:pt idx="9">
                  <c:v>-0.93095135146004593</c:v>
                </c:pt>
                <c:pt idx="10">
                  <c:v>0</c:v>
                </c:pt>
                <c:pt idx="11">
                  <c:v>1.0746310317155461</c:v>
                </c:pt>
                <c:pt idx="12">
                  <c:v>0.50398702060824896</c:v>
                </c:pt>
              </c:numCache>
            </c:numRef>
          </c:val>
          <c:extLst>
            <c:ext xmlns:c16="http://schemas.microsoft.com/office/drawing/2014/chart" uri="{C3380CC4-5D6E-409C-BE32-E72D297353CC}">
              <c16:uniqueId val="{00000000-8E19-4154-B3F0-36A56BDFE33E}"/>
            </c:ext>
          </c:extLst>
        </c:ser>
        <c:dLbls>
          <c:showLegendKey val="0"/>
          <c:showVal val="0"/>
          <c:showCatName val="0"/>
          <c:showSerName val="0"/>
          <c:showPercent val="0"/>
          <c:showBubbleSize val="0"/>
        </c:dLbls>
        <c:gapWidth val="219"/>
        <c:overlap val="-27"/>
        <c:axId val="1140645360"/>
        <c:axId val="1140643920"/>
      </c:barChart>
      <c:catAx>
        <c:axId val="114064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43920"/>
        <c:crosses val="autoZero"/>
        <c:auto val="1"/>
        <c:lblAlgn val="ctr"/>
        <c:lblOffset val="100"/>
        <c:noMultiLvlLbl val="0"/>
      </c:catAx>
      <c:valAx>
        <c:axId val="1140643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4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M-O-M inflation changes over</a:t>
            </a:r>
            <a:r>
              <a:rPr lang="en-IN" sz="1400" baseline="0"/>
              <a:t> in food bucket category(Rural+urban)</a:t>
            </a:r>
            <a:r>
              <a:rPr lang="en-IN" sz="1400"/>
              <a:t> </a:t>
            </a:r>
          </a:p>
        </c:rich>
      </c:tx>
      <c:layout>
        <c:manualLayout>
          <c:xMode val="edge"/>
          <c:yMode val="edge"/>
          <c:x val="0.12870069417371854"/>
          <c:y val="3.31491712707182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4.5418828622443376E-2"/>
          <c:y val="0.13477820797262222"/>
          <c:w val="0.91894947506561675"/>
          <c:h val="0.8190277777777778"/>
        </c:manualLayout>
      </c:layout>
      <c:lineChart>
        <c:grouping val="standard"/>
        <c:varyColors val="0"/>
        <c:ser>
          <c:idx val="0"/>
          <c:order val="0"/>
          <c:spPr>
            <a:ln w="31750" cap="rnd">
              <a:solidFill>
                <a:schemeClr val="accent1"/>
              </a:solidFill>
              <a:round/>
            </a:ln>
            <a:effectLst/>
          </c:spPr>
          <c:marker>
            <c:symbol val="circle"/>
            <c:size val="17"/>
            <c:spPr>
              <a:pattFill prst="pct5">
                <a:fgClr>
                  <a:schemeClr val="lt1"/>
                </a:fgClr>
                <a:bgClr>
                  <a:schemeClr val="bg1"/>
                </a:bgClr>
              </a:pattFill>
              <a:ln>
                <a:noFill/>
              </a:ln>
              <a:effectLst/>
            </c:spPr>
          </c:marker>
          <c:dLbls>
            <c:dLbl>
              <c:idx val="5"/>
              <c:layout>
                <c:manualLayout>
                  <c:x val="-4.6930313191525019E-2"/>
                  <c:y val="-3.68324125230201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AE-4805-B8E3-6C203B6918A1}"/>
                </c:ext>
              </c:extLst>
            </c:dLbl>
            <c:dLbl>
              <c:idx val="9"/>
              <c:layout>
                <c:manualLayout>
                  <c:x val="-4.4336188689267211E-2"/>
                  <c:y val="-3.314917127071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AE-4805-B8E3-6C203B6918A1}"/>
                </c:ext>
              </c:extLst>
            </c:dLbl>
            <c:spPr>
              <a:gradFill>
                <a:gsLst>
                  <a:gs pos="37000">
                    <a:srgbClr val="FFCE3C">
                      <a:alpha val="95000"/>
                    </a:srgbClr>
                  </a:gs>
                  <a:gs pos="0">
                    <a:schemeClr val="accent1">
                      <a:lumMod val="5000"/>
                      <a:lumOff val="95000"/>
                    </a:schemeClr>
                  </a:gs>
                  <a:gs pos="74000">
                    <a:schemeClr val="accent1">
                      <a:lumMod val="45000"/>
                      <a:lumOff val="55000"/>
                    </a:schemeClr>
                  </a:gs>
                  <a:gs pos="83000">
                    <a:srgbClr val="92D050"/>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'Objective-3(3.1)'!$C$7:$C$40</c:f>
              <c:strCache>
                <c:ptCount val="12"/>
                <c:pt idx="0">
                  <c:v>06-2022</c:v>
                </c:pt>
                <c:pt idx="1">
                  <c:v>07-2022</c:v>
                </c:pt>
                <c:pt idx="2">
                  <c:v>08-2022</c:v>
                </c:pt>
                <c:pt idx="3">
                  <c:v>09-2022</c:v>
                </c:pt>
                <c:pt idx="4">
                  <c:v>10-2022</c:v>
                </c:pt>
                <c:pt idx="5">
                  <c:v>11-2022</c:v>
                </c:pt>
                <c:pt idx="6">
                  <c:v>12-2022</c:v>
                </c:pt>
                <c:pt idx="7">
                  <c:v>01-2023</c:v>
                </c:pt>
                <c:pt idx="8">
                  <c:v>02-2023</c:v>
                </c:pt>
                <c:pt idx="9">
                  <c:v>03-2023</c:v>
                </c:pt>
                <c:pt idx="10">
                  <c:v>04-2023</c:v>
                </c:pt>
                <c:pt idx="11">
                  <c:v>05-2023</c:v>
                </c:pt>
              </c:strCache>
            </c:strRef>
          </c:cat>
          <c:val>
            <c:numRef>
              <c:f>'Objective-3(3.1)'!$D$7:$D$40</c:f>
              <c:numCache>
                <c:formatCode>0.00</c:formatCode>
                <c:ptCount val="12"/>
                <c:pt idx="0">
                  <c:v>1.0272901871454525</c:v>
                </c:pt>
                <c:pt idx="1">
                  <c:v>0.19452672531942572</c:v>
                </c:pt>
                <c:pt idx="2">
                  <c:v>0.12796187618585758</c:v>
                </c:pt>
                <c:pt idx="3">
                  <c:v>0.51560021152828384</c:v>
                </c:pt>
                <c:pt idx="4">
                  <c:v>0.7190144241308295</c:v>
                </c:pt>
                <c:pt idx="5">
                  <c:v>-2.1764680276846731E-2</c:v>
                </c:pt>
                <c:pt idx="6">
                  <c:v>-0.58342041100662179</c:v>
                </c:pt>
                <c:pt idx="7">
                  <c:v>0.40728737847068963</c:v>
                </c:pt>
                <c:pt idx="8">
                  <c:v>-0.59318707201116194</c:v>
                </c:pt>
                <c:pt idx="9">
                  <c:v>4.3876968978943031E-3</c:v>
                </c:pt>
                <c:pt idx="10">
                  <c:v>0.45630045630048033</c:v>
                </c:pt>
                <c:pt idx="11">
                  <c:v>0.75559049615652185</c:v>
                </c:pt>
              </c:numCache>
            </c:numRef>
          </c:val>
          <c:smooth val="0"/>
          <c:extLst>
            <c:ext xmlns:c16="http://schemas.microsoft.com/office/drawing/2014/chart" uri="{C3380CC4-5D6E-409C-BE32-E72D297353CC}">
              <c16:uniqueId val="{00000002-EBAE-4805-B8E3-6C203B6918A1}"/>
            </c:ext>
          </c:extLst>
        </c:ser>
        <c:dLbls>
          <c:dLblPos val="ctr"/>
          <c:showLegendKey val="0"/>
          <c:showVal val="1"/>
          <c:showCatName val="0"/>
          <c:showSerName val="0"/>
          <c:showPercent val="0"/>
          <c:showBubbleSize val="0"/>
        </c:dLbls>
        <c:marker val="1"/>
        <c:smooth val="0"/>
        <c:axId val="1424230352"/>
        <c:axId val="1424229392"/>
      </c:lineChart>
      <c:dateAx>
        <c:axId val="14242303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4229392"/>
        <c:crosses val="autoZero"/>
        <c:auto val="0"/>
        <c:lblOffset val="100"/>
        <c:baseTimeUnit val="days"/>
      </c:dateAx>
      <c:valAx>
        <c:axId val="1424229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42423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b="1"/>
              <a:t>Y-O-Y Inflation Rate Across Broader Categories</a:t>
            </a:r>
          </a:p>
        </c:rich>
      </c:tx>
      <c:layout>
        <c:manualLayout>
          <c:xMode val="edge"/>
          <c:yMode val="edge"/>
          <c:x val="0.18270866431726421"/>
          <c:y val="4.138642594314968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'Objective-2'!$B$17</c:f>
              <c:strCache>
                <c:ptCount val="1"/>
                <c:pt idx="0">
                  <c:v>Annual Rate</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'Objective-2'!$A$18:$A$23</c:f>
              <c:numCache>
                <c:formatCode>General</c:formatCode>
                <c:ptCount val="6"/>
                <c:pt idx="0">
                  <c:v>2017</c:v>
                </c:pt>
                <c:pt idx="1">
                  <c:v>2018</c:v>
                </c:pt>
                <c:pt idx="2">
                  <c:v>2019</c:v>
                </c:pt>
                <c:pt idx="3">
                  <c:v>2020</c:v>
                </c:pt>
                <c:pt idx="4">
                  <c:v>2021</c:v>
                </c:pt>
                <c:pt idx="5">
                  <c:v>2022</c:v>
                </c:pt>
              </c:numCache>
            </c:numRef>
          </c:cat>
          <c:val>
            <c:numRef>
              <c:f>'Objective-2'!$B$18:$B$23</c:f>
              <c:numCache>
                <c:formatCode>0.00%</c:formatCode>
                <c:ptCount val="6"/>
                <c:pt idx="0">
                  <c:v>-5.0571059031192987E-2</c:v>
                </c:pt>
                <c:pt idx="1">
                  <c:v>0.11525225152546366</c:v>
                </c:pt>
                <c:pt idx="2">
                  <c:v>1.2525314825276542E-2</c:v>
                </c:pt>
                <c:pt idx="3">
                  <c:v>0.59632003679355616</c:v>
                </c:pt>
                <c:pt idx="4">
                  <c:v>6.4285563824406991E-2</c:v>
                </c:pt>
                <c:pt idx="5">
                  <c:v>6.3694982768738181E-2</c:v>
                </c:pt>
              </c:numCache>
            </c:numRef>
          </c:val>
          <c:smooth val="0"/>
          <c:extLst>
            <c:ext xmlns:c16="http://schemas.microsoft.com/office/drawing/2014/chart" uri="{C3380CC4-5D6E-409C-BE32-E72D297353CC}">
              <c16:uniqueId val="{00000000-494F-4B2A-A65C-D3A86633B291}"/>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187753648"/>
        <c:axId val="1187765648"/>
      </c:lineChart>
      <c:catAx>
        <c:axId val="1187753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7765648"/>
        <c:crosses val="autoZero"/>
        <c:auto val="1"/>
        <c:lblAlgn val="ctr"/>
        <c:lblOffset val="100"/>
        <c:noMultiLvlLbl val="0"/>
      </c:catAx>
      <c:valAx>
        <c:axId val="11877656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775364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 </a:t>
            </a:r>
            <a:r>
              <a:rPr lang="en-IN" sz="1400" b="1" i="0" u="none" strike="noStrike" baseline="0"/>
              <a:t>Percentage Contribution Across Broader Categories for 2023</a:t>
            </a:r>
            <a:endParaRPr lang="en-US" sz="1200" b="1"/>
          </a:p>
        </c:rich>
      </c:tx>
      <c:layout>
        <c:manualLayout>
          <c:xMode val="edge"/>
          <c:yMode val="edge"/>
          <c:x val="7.2257309842107903E-2"/>
          <c:y val="4.74886940256785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'Objective-1(1.2)'!$A$9:$C$9</c:f>
              <c:strCache>
                <c:ptCount val="3"/>
                <c:pt idx="0">
                  <c:v>Rural</c:v>
                </c:pt>
                <c:pt idx="1">
                  <c:v>2023</c:v>
                </c:pt>
                <c:pt idx="2">
                  <c:v>May</c:v>
                </c:pt>
              </c:strCache>
            </c:strRef>
          </c:tx>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'Objective-1(1.2)'!$D$8:$I$8</c:f>
              <c:strCache>
                <c:ptCount val="6"/>
                <c:pt idx="0">
                  <c:v>% Food Beverages</c:v>
                </c:pt>
                <c:pt idx="1">
                  <c:v>% Pan, tobacco and intoxicants</c:v>
                </c:pt>
                <c:pt idx="2">
                  <c:v>% Clothing footwear </c:v>
                </c:pt>
                <c:pt idx="3">
                  <c:v>% Housing</c:v>
                </c:pt>
                <c:pt idx="4">
                  <c:v>% Fuel and light</c:v>
                </c:pt>
                <c:pt idx="5">
                  <c:v>% Miscellaneous</c:v>
                </c:pt>
              </c:strCache>
            </c:strRef>
          </c:cat>
          <c:val>
            <c:numRef>
              <c:f>'Objective-1(1.2)'!$D$9:$I$9</c:f>
            </c:numRef>
          </c:val>
          <c:extLst>
            <c:ext xmlns:c16="http://schemas.microsoft.com/office/drawing/2014/chart" uri="{C3380CC4-5D6E-409C-BE32-E72D297353CC}">
              <c16:uniqueId val="{00000000-F8F0-404E-B671-90EDB5E68256}"/>
            </c:ext>
          </c:extLst>
        </c:ser>
        <c:ser>
          <c:idx val="1"/>
          <c:order val="1"/>
          <c:tx>
            <c:strRef>
              <c:f>'Objective-1(1.2)'!$A$10:$C$10</c:f>
              <c:strCache>
                <c:ptCount val="3"/>
                <c:pt idx="0">
                  <c:v>Urban</c:v>
                </c:pt>
                <c:pt idx="1">
                  <c:v>2023</c:v>
                </c:pt>
                <c:pt idx="2">
                  <c:v>May</c:v>
                </c:pt>
              </c:strCache>
            </c:strRef>
          </c:tx>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'Objective-1(1.2)'!$D$8:$I$8</c:f>
              <c:strCache>
                <c:ptCount val="6"/>
                <c:pt idx="0">
                  <c:v>% Food Beverages</c:v>
                </c:pt>
                <c:pt idx="1">
                  <c:v>% Pan, tobacco and intoxicants</c:v>
                </c:pt>
                <c:pt idx="2">
                  <c:v>% Clothing footwear </c:v>
                </c:pt>
                <c:pt idx="3">
                  <c:v>% Housing</c:v>
                </c:pt>
                <c:pt idx="4">
                  <c:v>% Fuel and light</c:v>
                </c:pt>
                <c:pt idx="5">
                  <c:v>% Miscellaneous</c:v>
                </c:pt>
              </c:strCache>
            </c:strRef>
          </c:cat>
          <c:val>
            <c:numRef>
              <c:f>'Objective-1(1.2)'!$D$10:$I$10</c:f>
            </c:numRef>
          </c:val>
          <c:extLst>
            <c:ext xmlns:c16="http://schemas.microsoft.com/office/drawing/2014/chart" uri="{C3380CC4-5D6E-409C-BE32-E72D297353CC}">
              <c16:uniqueId val="{00000001-F8F0-404E-B671-90EDB5E68256}"/>
            </c:ext>
          </c:extLst>
        </c:ser>
        <c:ser>
          <c:idx val="2"/>
          <c:order val="2"/>
          <c:tx>
            <c:strRef>
              <c:f>'Objective-1(1.2)'!$A$11:$C$11</c:f>
              <c:strCache>
                <c:ptCount val="3"/>
                <c:pt idx="0">
                  <c:v>Rural+Urban</c:v>
                </c:pt>
                <c:pt idx="1">
                  <c:v>2023</c:v>
                </c:pt>
                <c:pt idx="2">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8F0-404E-B671-90EDB5E682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BD-41DA-ACAF-32E98EE977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BD-41DA-ACAF-32E98EE977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BD-41DA-ACAF-32E98EE977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BD-41DA-ACAF-32E98EE977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4-F8F0-404E-B671-90EDB5E68256}"/>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F8F0-404E-B671-90EDB5E68256}"/>
                </c:ext>
              </c:extLst>
            </c:dLbl>
            <c:dLbl>
              <c:idx val="5"/>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F8F0-404E-B671-90EDB5E6825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'Objective-1(1.2)'!$D$8:$I$8</c:f>
              <c:strCache>
                <c:ptCount val="6"/>
                <c:pt idx="0">
                  <c:v>% Food Beverages</c:v>
                </c:pt>
                <c:pt idx="1">
                  <c:v>% Pan, tobacco and intoxicants</c:v>
                </c:pt>
                <c:pt idx="2">
                  <c:v>% Clothing footwear </c:v>
                </c:pt>
                <c:pt idx="3">
                  <c:v>% Housing</c:v>
                </c:pt>
                <c:pt idx="4">
                  <c:v>% Fuel and light</c:v>
                </c:pt>
                <c:pt idx="5">
                  <c:v>% Miscellaneous</c:v>
                </c:pt>
              </c:strCache>
            </c:strRef>
          </c:cat>
          <c:val>
            <c:numRef>
              <c:f>'Objective-1(1.2)'!$D$11:$I$11</c:f>
              <c:numCache>
                <c:formatCode>0.0</c:formatCode>
                <c:ptCount val="6"/>
                <c:pt idx="0">
                  <c:v>49.563853557923679</c:v>
                </c:pt>
                <c:pt idx="1">
                  <c:v>4.3184943279477483</c:v>
                </c:pt>
                <c:pt idx="2">
                  <c:v>11.885527672739773</c:v>
                </c:pt>
                <c:pt idx="3">
                  <c:v>3.7727741491921618</c:v>
                </c:pt>
                <c:pt idx="4">
                  <c:v>3.9274664833276041</c:v>
                </c:pt>
                <c:pt idx="5">
                  <c:v>26.531883808869029</c:v>
                </c:pt>
              </c:numCache>
            </c:numRef>
          </c:val>
          <c:extLst>
            <c:ext xmlns:c16="http://schemas.microsoft.com/office/drawing/2014/chart" uri="{C3380CC4-5D6E-409C-BE32-E72D297353CC}">
              <c16:uniqueId val="{00000002-F8F0-404E-B671-90EDB5E682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accent3">
            <a:lumMod val="20000"/>
            <a:lumOff val="80000"/>
          </a:schemeClr>
        </a:solidFill>
        <a:ln>
          <a:noFill/>
        </a:ln>
        <a:effectLst>
          <a:glow rad="127000">
            <a:schemeClr val="bg1"/>
          </a:glow>
          <a:outerShdw blurRad="50800" dist="50800" dir="5400000" algn="ctr" rotWithShape="0">
            <a:schemeClr val="bg1"/>
          </a:outerShdw>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b="1"/>
              <a:t>Y-O-Y Inflation Rate Across Broader Categories</a:t>
            </a:r>
          </a:p>
        </c:rich>
      </c:tx>
      <c:layout>
        <c:manualLayout>
          <c:xMode val="edge"/>
          <c:yMode val="edge"/>
          <c:x val="0.16140941336328421"/>
          <c:y val="4.580875949365325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'Objective-2'!$B$17</c:f>
              <c:strCache>
                <c:ptCount val="1"/>
                <c:pt idx="0">
                  <c:v>Annual Rate</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'Objective-2'!$A$18:$A$23</c:f>
              <c:numCache>
                <c:formatCode>General</c:formatCode>
                <c:ptCount val="6"/>
                <c:pt idx="0">
                  <c:v>2017</c:v>
                </c:pt>
                <c:pt idx="1">
                  <c:v>2018</c:v>
                </c:pt>
                <c:pt idx="2">
                  <c:v>2019</c:v>
                </c:pt>
                <c:pt idx="3">
                  <c:v>2020</c:v>
                </c:pt>
                <c:pt idx="4">
                  <c:v>2021</c:v>
                </c:pt>
                <c:pt idx="5">
                  <c:v>2022</c:v>
                </c:pt>
              </c:numCache>
            </c:numRef>
          </c:cat>
          <c:val>
            <c:numRef>
              <c:f>'Objective-2'!$B$18:$B$23</c:f>
              <c:numCache>
                <c:formatCode>0.00%</c:formatCode>
                <c:ptCount val="6"/>
                <c:pt idx="0">
                  <c:v>-5.0571059031192987E-2</c:v>
                </c:pt>
                <c:pt idx="1">
                  <c:v>0.11525225152546366</c:v>
                </c:pt>
                <c:pt idx="2">
                  <c:v>1.2525314825276542E-2</c:v>
                </c:pt>
                <c:pt idx="3">
                  <c:v>0.59632003679355616</c:v>
                </c:pt>
                <c:pt idx="4">
                  <c:v>6.4285563824406991E-2</c:v>
                </c:pt>
                <c:pt idx="5">
                  <c:v>6.3694982768738181E-2</c:v>
                </c:pt>
              </c:numCache>
            </c:numRef>
          </c:val>
          <c:smooth val="0"/>
          <c:extLst>
            <c:ext xmlns:c16="http://schemas.microsoft.com/office/drawing/2014/chart" uri="{C3380CC4-5D6E-409C-BE32-E72D297353CC}">
              <c16:uniqueId val="{00000000-A1BE-4F9C-A3A5-DAAE0EA26026}"/>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187753648"/>
        <c:axId val="1187765648"/>
      </c:lineChart>
      <c:catAx>
        <c:axId val="1187753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7765648"/>
        <c:crosses val="autoZero"/>
        <c:auto val="1"/>
        <c:lblAlgn val="ctr"/>
        <c:lblOffset val="100"/>
        <c:noMultiLvlLbl val="0"/>
      </c:catAx>
      <c:valAx>
        <c:axId val="11877656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775364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M-O-M inflation changes </a:t>
            </a:r>
            <a:r>
              <a:rPr lang="en-IN" sz="1400" baseline="0"/>
              <a:t>in the food bucket category(Rural+urban)</a:t>
            </a:r>
            <a:r>
              <a:rPr lang="en-IN" sz="1400"/>
              <a:t> </a:t>
            </a:r>
          </a:p>
        </c:rich>
      </c:tx>
      <c:layout>
        <c:manualLayout>
          <c:xMode val="edge"/>
          <c:yMode val="edge"/>
          <c:x val="0.12870069417371854"/>
          <c:y val="3.31491712707182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7.9317147856517931E-2"/>
          <c:y val="0.15319444444444447"/>
          <c:w val="0.91894947506561675"/>
          <c:h val="0.8190277777777778"/>
        </c:manualLayout>
      </c:layout>
      <c:lineChart>
        <c:grouping val="standard"/>
        <c:varyColors val="0"/>
        <c:ser>
          <c:idx val="0"/>
          <c:order val="0"/>
          <c:spPr>
            <a:ln w="31750" cap="rnd">
              <a:solidFill>
                <a:schemeClr val="accent1"/>
              </a:solidFill>
              <a:round/>
            </a:ln>
            <a:effectLst/>
          </c:spPr>
          <c:marker>
            <c:symbol val="circle"/>
            <c:size val="17"/>
            <c:spPr>
              <a:pattFill prst="pct5">
                <a:fgClr>
                  <a:schemeClr val="lt1"/>
                </a:fgClr>
                <a:bgClr>
                  <a:schemeClr val="bg1"/>
                </a:bgClr>
              </a:pattFill>
              <a:ln>
                <a:noFill/>
              </a:ln>
              <a:effectLst/>
            </c:spPr>
          </c:marker>
          <c:dLbls>
            <c:spPr>
              <a:gradFill>
                <a:gsLst>
                  <a:gs pos="37000">
                    <a:srgbClr val="FFCE3C">
                      <a:alpha val="95000"/>
                    </a:srgbClr>
                  </a:gs>
                  <a:gs pos="0">
                    <a:schemeClr val="accent1">
                      <a:lumMod val="5000"/>
                      <a:lumOff val="95000"/>
                    </a:schemeClr>
                  </a:gs>
                  <a:gs pos="74000">
                    <a:schemeClr val="accent1">
                      <a:lumMod val="45000"/>
                      <a:lumOff val="55000"/>
                    </a:schemeClr>
                  </a:gs>
                  <a:gs pos="83000">
                    <a:srgbClr val="92D050"/>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'Objective-3(3.1)'!$C$7:$C$40</c:f>
              <c:strCache>
                <c:ptCount val="12"/>
                <c:pt idx="0">
                  <c:v>06-2022</c:v>
                </c:pt>
                <c:pt idx="1">
                  <c:v>07-2022</c:v>
                </c:pt>
                <c:pt idx="2">
                  <c:v>08-2022</c:v>
                </c:pt>
                <c:pt idx="3">
                  <c:v>09-2022</c:v>
                </c:pt>
                <c:pt idx="4">
                  <c:v>10-2022</c:v>
                </c:pt>
                <c:pt idx="5">
                  <c:v>11-2022</c:v>
                </c:pt>
                <c:pt idx="6">
                  <c:v>12-2022</c:v>
                </c:pt>
                <c:pt idx="7">
                  <c:v>01-2023</c:v>
                </c:pt>
                <c:pt idx="8">
                  <c:v>02-2023</c:v>
                </c:pt>
                <c:pt idx="9">
                  <c:v>03-2023</c:v>
                </c:pt>
                <c:pt idx="10">
                  <c:v>04-2023</c:v>
                </c:pt>
                <c:pt idx="11">
                  <c:v>05-2023</c:v>
                </c:pt>
              </c:strCache>
            </c:strRef>
          </c:cat>
          <c:val>
            <c:numRef>
              <c:f>'Objective-3(3.1)'!$D$7:$D$40</c:f>
              <c:numCache>
                <c:formatCode>0.00</c:formatCode>
                <c:ptCount val="12"/>
                <c:pt idx="0">
                  <c:v>1.0272901871454525</c:v>
                </c:pt>
                <c:pt idx="1">
                  <c:v>0.19452672531942572</c:v>
                </c:pt>
                <c:pt idx="2">
                  <c:v>0.12796187618585758</c:v>
                </c:pt>
                <c:pt idx="3">
                  <c:v>0.51560021152828384</c:v>
                </c:pt>
                <c:pt idx="4">
                  <c:v>0.7190144241308295</c:v>
                </c:pt>
                <c:pt idx="5">
                  <c:v>-2.1764680276846731E-2</c:v>
                </c:pt>
                <c:pt idx="6">
                  <c:v>-0.58342041100662179</c:v>
                </c:pt>
                <c:pt idx="7">
                  <c:v>0.40728737847068963</c:v>
                </c:pt>
                <c:pt idx="8">
                  <c:v>-0.59318707201116194</c:v>
                </c:pt>
                <c:pt idx="9">
                  <c:v>4.3876968978943031E-3</c:v>
                </c:pt>
                <c:pt idx="10">
                  <c:v>0.45630045630048033</c:v>
                </c:pt>
                <c:pt idx="11">
                  <c:v>0.75559049615652185</c:v>
                </c:pt>
              </c:numCache>
            </c:numRef>
          </c:val>
          <c:smooth val="0"/>
          <c:extLst>
            <c:ext xmlns:c16="http://schemas.microsoft.com/office/drawing/2014/chart" uri="{C3380CC4-5D6E-409C-BE32-E72D297353CC}">
              <c16:uniqueId val="{00000000-D1BA-47E1-9F18-E58CA52593BA}"/>
            </c:ext>
          </c:extLst>
        </c:ser>
        <c:dLbls>
          <c:dLblPos val="ctr"/>
          <c:showLegendKey val="0"/>
          <c:showVal val="1"/>
          <c:showCatName val="0"/>
          <c:showSerName val="0"/>
          <c:showPercent val="0"/>
          <c:showBubbleSize val="0"/>
        </c:dLbls>
        <c:marker val="1"/>
        <c:smooth val="0"/>
        <c:axId val="1424230352"/>
        <c:axId val="1424229392"/>
      </c:lineChart>
      <c:dateAx>
        <c:axId val="14242303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4229392"/>
        <c:crosses val="autoZero"/>
        <c:auto val="0"/>
        <c:lblOffset val="100"/>
        <c:baseTimeUnit val="days"/>
      </c:dateAx>
      <c:valAx>
        <c:axId val="1424229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42423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970388155262104"/>
          <c:y val="2.0304568527918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83748906386701"/>
          <c:y val="0.13930555555555557"/>
          <c:w val="0.85714413823272095"/>
          <c:h val="0.77736111111111106"/>
        </c:manualLayout>
      </c:layout>
      <c:barChart>
        <c:barDir val="col"/>
        <c:grouping val="clustered"/>
        <c:varyColors val="0"/>
        <c:ser>
          <c:idx val="0"/>
          <c:order val="0"/>
          <c:tx>
            <c:strRef>
              <c:f>'Objective-4'!$B$16</c:f>
              <c:strCache>
                <c:ptCount val="1"/>
                <c:pt idx="0">
                  <c:v>Inflation Rate</c:v>
                </c:pt>
              </c:strCache>
            </c:strRef>
          </c:tx>
          <c:spPr>
            <a:solidFill>
              <a:schemeClr val="accent1"/>
            </a:solidFill>
            <a:ln>
              <a:noFill/>
            </a:ln>
            <a:effectLst/>
          </c:spPr>
          <c:invertIfNegative val="0"/>
          <c:cat>
            <c:strRef>
              <c:f>'Objective-4'!$A$17:$A$29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'Objective-4'!$B$17:$B$29</c:f>
              <c:numCache>
                <c:formatCode>0.0</c:formatCode>
                <c:ptCount val="13"/>
                <c:pt idx="0">
                  <c:v>0.4811400448084589</c:v>
                </c:pt>
                <c:pt idx="1">
                  <c:v>1.1404342422691818</c:v>
                </c:pt>
                <c:pt idx="2">
                  <c:v>1.0516805204192399</c:v>
                </c:pt>
                <c:pt idx="3">
                  <c:v>1.3411537498658845</c:v>
                </c:pt>
                <c:pt idx="4">
                  <c:v>-8.116883116883758E-2</c:v>
                </c:pt>
                <c:pt idx="5">
                  <c:v>-0.8476671493660316</c:v>
                </c:pt>
                <c:pt idx="6">
                  <c:v>-0.47376482741423181</c:v>
                </c:pt>
                <c:pt idx="7">
                  <c:v>2.5468861846814552</c:v>
                </c:pt>
                <c:pt idx="8">
                  <c:v>0.97281573359698559</c:v>
                </c:pt>
                <c:pt idx="9">
                  <c:v>-0.93095135146004593</c:v>
                </c:pt>
                <c:pt idx="10">
                  <c:v>0</c:v>
                </c:pt>
                <c:pt idx="11">
                  <c:v>1.0746310317155461</c:v>
                </c:pt>
                <c:pt idx="12">
                  <c:v>0.50398702060824896</c:v>
                </c:pt>
              </c:numCache>
            </c:numRef>
          </c:val>
          <c:extLst>
            <c:ext xmlns:c16="http://schemas.microsoft.com/office/drawing/2014/chart" uri="{C3380CC4-5D6E-409C-BE32-E72D297353CC}">
              <c16:uniqueId val="{00000000-FDFB-413A-B631-0905062892B7}"/>
            </c:ext>
          </c:extLst>
        </c:ser>
        <c:dLbls>
          <c:showLegendKey val="0"/>
          <c:showVal val="0"/>
          <c:showCatName val="0"/>
          <c:showSerName val="0"/>
          <c:showPercent val="0"/>
          <c:showBubbleSize val="0"/>
        </c:dLbls>
        <c:gapWidth val="219"/>
        <c:overlap val="-27"/>
        <c:axId val="1140645360"/>
        <c:axId val="1140643920"/>
      </c:barChart>
      <c:catAx>
        <c:axId val="114064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43920"/>
        <c:crosses val="autoZero"/>
        <c:auto val="1"/>
        <c:lblAlgn val="ctr"/>
        <c:lblOffset val="100"/>
        <c:noMultiLvlLbl val="0"/>
      </c:catAx>
      <c:valAx>
        <c:axId val="1140643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4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RATE</a:t>
            </a:r>
            <a:endParaRPr lang="en-US"/>
          </a:p>
        </c:rich>
      </c:tx>
      <c:layout>
        <c:manualLayout>
          <c:xMode val="edge"/>
          <c:yMode val="edge"/>
          <c:x val="0.404117891513560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'EDA-2'!$B$30</c:f>
              <c:strCache>
                <c:ptCount val="1"/>
                <c:pt idx="0">
                  <c:v>inflation rate </c:v>
                </c:pt>
              </c:strCache>
            </c:strRef>
          </c:tx>
          <c:spPr>
            <a:solidFill>
              <a:schemeClr val="accent1"/>
            </a:solidFill>
            <a:ln>
              <a:noFill/>
            </a:ln>
            <a:effectLst/>
          </c:spPr>
          <c:invertIfNegative val="0"/>
          <c:dLbls>
            <c:dLbl>
              <c:idx val="0"/>
              <c:layout>
                <c:manualLayout>
                  <c:x val="-1.2731334408019993E-17"/>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19-45BB-92FE-335731FE40D5}"/>
                </c:ext>
              </c:extLst>
            </c:dLbl>
            <c:dLbl>
              <c:idx val="1"/>
              <c:layout>
                <c:manualLayout>
                  <c:x val="0"/>
                  <c:y val="0.208333333333333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19-45BB-92FE-335731FE40D5}"/>
                </c:ext>
              </c:extLst>
            </c:dLbl>
            <c:dLbl>
              <c:idx val="2"/>
              <c:layout>
                <c:manualLayout>
                  <c:x val="-5.0925337632079971E-17"/>
                  <c:y val="0.138888888888888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19-45BB-92FE-335731FE40D5}"/>
                </c:ext>
              </c:extLst>
            </c:dLbl>
            <c:dLbl>
              <c:idx val="3"/>
              <c:layout>
                <c:manualLayout>
                  <c:x val="0"/>
                  <c:y val="0.291666666666666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19-45BB-92FE-335731FE40D5}"/>
                </c:ext>
              </c:extLst>
            </c:dLbl>
            <c:dLbl>
              <c:idx val="4"/>
              <c:layout>
                <c:manualLayout>
                  <c:x val="0"/>
                  <c:y val="0.24074074074074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19-45BB-92FE-335731FE40D5}"/>
                </c:ext>
              </c:extLst>
            </c:dLbl>
            <c:dLbl>
              <c:idx val="5"/>
              <c:layout>
                <c:manualLayout>
                  <c:x val="-1.0185067526415994E-16"/>
                  <c:y val="0.31944444444444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19-45BB-92FE-335731FE40D5}"/>
                </c:ext>
              </c:extLst>
            </c:dLbl>
            <c:dLbl>
              <c:idx val="6"/>
              <c:layout>
                <c:manualLayout>
                  <c:x val="-3.2467532467532468E-4"/>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D19-45BB-92FE-335731FE40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'EDA-2'!$A$31:$A$37</c:f>
              <c:numCache>
                <c:formatCode>General</c:formatCode>
                <c:ptCount val="7"/>
                <c:pt idx="0">
                  <c:v>2017</c:v>
                </c:pt>
                <c:pt idx="1">
                  <c:v>2018</c:v>
                </c:pt>
                <c:pt idx="2">
                  <c:v>2019</c:v>
                </c:pt>
                <c:pt idx="3">
                  <c:v>2020</c:v>
                </c:pt>
                <c:pt idx="4">
                  <c:v>2021</c:v>
                </c:pt>
                <c:pt idx="5">
                  <c:v>2022</c:v>
                </c:pt>
                <c:pt idx="6">
                  <c:v>2023</c:v>
                </c:pt>
              </c:numCache>
            </c:numRef>
          </c:cat>
          <c:val>
            <c:numRef>
              <c:f>'EDA-2'!$B$31:$B$37</c:f>
              <c:numCache>
                <c:formatCode>General</c:formatCode>
                <c:ptCount val="7"/>
                <c:pt idx="0">
                  <c:v>3.59</c:v>
                </c:pt>
                <c:pt idx="1">
                  <c:v>3.52</c:v>
                </c:pt>
                <c:pt idx="2">
                  <c:v>2.25</c:v>
                </c:pt>
                <c:pt idx="3">
                  <c:v>5.99</c:v>
                </c:pt>
                <c:pt idx="4">
                  <c:v>6.46</c:v>
                </c:pt>
                <c:pt idx="5">
                  <c:v>6.12</c:v>
                </c:pt>
                <c:pt idx="6">
                  <c:v>5.36</c:v>
                </c:pt>
              </c:numCache>
            </c:numRef>
          </c:val>
          <c:extLst>
            <c:ext xmlns:c16="http://schemas.microsoft.com/office/drawing/2014/chart" uri="{C3380CC4-5D6E-409C-BE32-E72D297353CC}">
              <c16:uniqueId val="{00000000-5D19-45BB-92FE-335731FE40D5}"/>
            </c:ext>
          </c:extLst>
        </c:ser>
        <c:dLbls>
          <c:showLegendKey val="0"/>
          <c:showVal val="0"/>
          <c:showCatName val="0"/>
          <c:showSerName val="0"/>
          <c:showPercent val="0"/>
          <c:showBubbleSize val="0"/>
        </c:dLbls>
        <c:gapWidth val="219"/>
        <c:overlap val="-27"/>
        <c:axId val="1394160976"/>
        <c:axId val="1394148496"/>
      </c:barChart>
      <c:catAx>
        <c:axId val="13941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48496"/>
        <c:crosses val="autoZero"/>
        <c:auto val="1"/>
        <c:lblAlgn val="ctr"/>
        <c:lblOffset val="100"/>
        <c:noMultiLvlLbl val="0"/>
      </c:catAx>
      <c:valAx>
        <c:axId val="139414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60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67360017497813"/>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'EDA-2'!$B$65</c:f>
              <c:strCache>
                <c:ptCount val="1"/>
                <c:pt idx="0">
                  <c:v>Inflation Rate</c:v>
                </c:pt>
              </c:strCache>
            </c:strRef>
          </c:tx>
          <c:spPr>
            <a:solidFill>
              <a:schemeClr val="accent1"/>
            </a:solidFill>
            <a:ln>
              <a:noFill/>
            </a:ln>
            <a:effectLst/>
          </c:spPr>
          <c:invertIfNegative val="0"/>
          <c:cat>
            <c:numRef>
              <c:f>'EDA-2'!$A$66:$A$71</c:f>
              <c:numCache>
                <c:formatCode>General</c:formatCode>
                <c:ptCount val="6"/>
                <c:pt idx="0">
                  <c:v>2017</c:v>
                </c:pt>
                <c:pt idx="1">
                  <c:v>2018</c:v>
                </c:pt>
                <c:pt idx="2">
                  <c:v>2019</c:v>
                </c:pt>
                <c:pt idx="3">
                  <c:v>2020</c:v>
                </c:pt>
                <c:pt idx="4">
                  <c:v>2021</c:v>
                </c:pt>
                <c:pt idx="5">
                  <c:v>2022</c:v>
                </c:pt>
              </c:numCache>
            </c:numRef>
          </c:cat>
          <c:val>
            <c:numRef>
              <c:f>'EDA-2'!$B$66:$B$71</c:f>
              <c:numCache>
                <c:formatCode>0.00</c:formatCode>
                <c:ptCount val="6"/>
                <c:pt idx="0">
                  <c:v>4.3146463164073969</c:v>
                </c:pt>
                <c:pt idx="1">
                  <c:v>2.0138203356367121</c:v>
                </c:pt>
                <c:pt idx="2">
                  <c:v>7.0227991346314074</c:v>
                </c:pt>
                <c:pt idx="3">
                  <c:v>6.5817409766454311</c:v>
                </c:pt>
                <c:pt idx="4">
                  <c:v>5.8146637023283079</c:v>
                </c:pt>
                <c:pt idx="5">
                  <c:v>6.0118386977432703</c:v>
                </c:pt>
              </c:numCache>
            </c:numRef>
          </c:val>
          <c:extLst>
            <c:ext xmlns:c16="http://schemas.microsoft.com/office/drawing/2014/chart" uri="{C3380CC4-5D6E-409C-BE32-E72D297353CC}">
              <c16:uniqueId val="{00000000-7579-47A7-8E30-4ED5115BAC02}"/>
            </c:ext>
          </c:extLst>
        </c:ser>
        <c:dLbls>
          <c:showLegendKey val="0"/>
          <c:showVal val="0"/>
          <c:showCatName val="0"/>
          <c:showSerName val="0"/>
          <c:showPercent val="0"/>
          <c:showBubbleSize val="0"/>
        </c:dLbls>
        <c:gapWidth val="219"/>
        <c:overlap val="-27"/>
        <c:axId val="1394171056"/>
        <c:axId val="1394160496"/>
      </c:barChart>
      <c:catAx>
        <c:axId val="13941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60496"/>
        <c:crosses val="autoZero"/>
        <c:auto val="1"/>
        <c:lblAlgn val="ctr"/>
        <c:lblOffset val="100"/>
        <c:noMultiLvlLbl val="0"/>
      </c:catAx>
      <c:valAx>
        <c:axId val="1394160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7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on Month Crude</a:t>
            </a:r>
            <a:r>
              <a:rPr lang="en-US" baseline="0"/>
              <a:t> Oil Price Fluctuations </a:t>
            </a:r>
            <a:r>
              <a:rPr lang="en-US"/>
              <a:t>2021-22</a:t>
            </a:r>
          </a:p>
        </c:rich>
      </c:tx>
      <c:layout>
        <c:manualLayout>
          <c:xMode val="edge"/>
          <c:yMode val="edge"/>
          <c:x val="0.22061680507541806"/>
          <c:y val="2.8839221341023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24444538015636E-2"/>
          <c:y val="0.18048661800486621"/>
          <c:w val="0.90923505551110928"/>
          <c:h val="0.70662643446941398"/>
        </c:manualLayout>
      </c:layout>
      <c:lineChart>
        <c:grouping val="standard"/>
        <c:varyColors val="0"/>
        <c:ser>
          <c:idx val="0"/>
          <c:order val="0"/>
          <c:tx>
            <c:strRef>
              <c:f>'Objective-5(5.1)'!$A$2</c:f>
              <c:strCache>
                <c:ptCount val="1"/>
                <c:pt idx="0">
                  <c:v>2021-22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'Objective-5(5.1)'!$B$1:$M$1</c:f>
              <c:numCache>
                <c:formatCode>mmmm</c:formatCode>
                <c:ptCount val="12"/>
                <c:pt idx="0">
                  <c:v>33329</c:v>
                </c:pt>
                <c:pt idx="1">
                  <c:v>33359</c:v>
                </c:pt>
                <c:pt idx="2">
                  <c:v>33390</c:v>
                </c:pt>
                <c:pt idx="3">
                  <c:v>33420</c:v>
                </c:pt>
                <c:pt idx="4">
                  <c:v>33451</c:v>
                </c:pt>
                <c:pt idx="5">
                  <c:v>33482</c:v>
                </c:pt>
                <c:pt idx="6">
                  <c:v>33512</c:v>
                </c:pt>
                <c:pt idx="7">
                  <c:v>33543</c:v>
                </c:pt>
                <c:pt idx="8">
                  <c:v>33573</c:v>
                </c:pt>
                <c:pt idx="9">
                  <c:v>33604</c:v>
                </c:pt>
                <c:pt idx="10">
                  <c:v>33635</c:v>
                </c:pt>
                <c:pt idx="11">
                  <c:v>33664</c:v>
                </c:pt>
              </c:numCache>
            </c:numRef>
          </c:cat>
          <c:val>
            <c:numRef>
              <c:f>'Objective-5(5.1)'!$B$2:$M$2</c:f>
              <c:numCache>
                <c:formatCode>#,##0.00</c:formatCode>
                <c:ptCount val="12"/>
                <c:pt idx="0">
                  <c:v>63.396976500000008</c:v>
                </c:pt>
                <c:pt idx="1">
                  <c:v>66.953084852941174</c:v>
                </c:pt>
                <c:pt idx="2">
                  <c:v>71.982647477272721</c:v>
                </c:pt>
                <c:pt idx="3">
                  <c:v>73.539060523809511</c:v>
                </c:pt>
                <c:pt idx="4">
                  <c:v>69.804724424999989</c:v>
                </c:pt>
                <c:pt idx="5">
                  <c:v>73.130738295454549</c:v>
                </c:pt>
                <c:pt idx="6">
                  <c:v>82.107393785714294</c:v>
                </c:pt>
                <c:pt idx="7">
                  <c:v>80.637301023809528</c:v>
                </c:pt>
                <c:pt idx="8">
                  <c:v>73.298823523809531</c:v>
                </c:pt>
                <c:pt idx="9">
                  <c:v>84.666318799999985</c:v>
                </c:pt>
                <c:pt idx="10">
                  <c:v>94.067715194444446</c:v>
                </c:pt>
                <c:pt idx="11">
                  <c:v>112.87479254347826</c:v>
                </c:pt>
              </c:numCache>
            </c:numRef>
          </c:val>
          <c:smooth val="0"/>
          <c:extLst>
            <c:ext xmlns:c16="http://schemas.microsoft.com/office/drawing/2014/chart" uri="{C3380CC4-5D6E-409C-BE32-E72D297353CC}">
              <c16:uniqueId val="{00000000-ACAB-4480-909A-A987D1C9CAED}"/>
            </c:ext>
          </c:extLst>
        </c:ser>
        <c:dLbls>
          <c:showLegendKey val="0"/>
          <c:showVal val="0"/>
          <c:showCatName val="0"/>
          <c:showSerName val="0"/>
          <c:showPercent val="0"/>
          <c:showBubbleSize val="0"/>
        </c:dLbls>
        <c:marker val="1"/>
        <c:smooth val="0"/>
        <c:axId val="832531776"/>
        <c:axId val="832553856"/>
      </c:lineChart>
      <c:dateAx>
        <c:axId val="832531776"/>
        <c:scaling>
          <c:orientation val="minMax"/>
        </c:scaling>
        <c:delete val="0"/>
        <c:axPos val="b"/>
        <c:numFmt formatCode="m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553856"/>
        <c:crosses val="autoZero"/>
        <c:auto val="1"/>
        <c:lblOffset val="100"/>
        <c:baseTimeUnit val="months"/>
      </c:dateAx>
      <c:valAx>
        <c:axId val="83255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53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Month on Month Crude Oil Price Fluctuations</a:t>
            </a:r>
            <a:r>
              <a:rPr lang="en-US"/>
              <a:t> 2022-23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'Objective-5(5.1)'!$A$3</c:f>
              <c:strCache>
                <c:ptCount val="1"/>
                <c:pt idx="0">
                  <c:v>2022-23</c:v>
                </c:pt>
              </c:strCache>
            </c:strRef>
          </c:tx>
          <c:spPr>
            <a:ln w="28575" cap="rnd">
              <a:solidFill>
                <a:schemeClr val="accent2"/>
              </a:solidFill>
              <a:round/>
            </a:ln>
            <a:effectLst/>
          </c:spPr>
          <c:marker>
            <c:symbol val="circle"/>
            <c:size val="5"/>
            <c:spPr>
              <a:solidFill>
                <a:schemeClr val="accent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'Objective-5(5.1)'!$B$1:$M$1</c:f>
              <c:numCache>
                <c:formatCode>mmmm</c:formatCode>
                <c:ptCount val="12"/>
                <c:pt idx="0">
                  <c:v>33329</c:v>
                </c:pt>
                <c:pt idx="1">
                  <c:v>33359</c:v>
                </c:pt>
                <c:pt idx="2">
                  <c:v>33390</c:v>
                </c:pt>
                <c:pt idx="3">
                  <c:v>33420</c:v>
                </c:pt>
                <c:pt idx="4">
                  <c:v>33451</c:v>
                </c:pt>
                <c:pt idx="5">
                  <c:v>33482</c:v>
                </c:pt>
                <c:pt idx="6">
                  <c:v>33512</c:v>
                </c:pt>
                <c:pt idx="7">
                  <c:v>33543</c:v>
                </c:pt>
                <c:pt idx="8">
                  <c:v>33573</c:v>
                </c:pt>
                <c:pt idx="9">
                  <c:v>33604</c:v>
                </c:pt>
                <c:pt idx="10">
                  <c:v>33635</c:v>
                </c:pt>
                <c:pt idx="11">
                  <c:v>33664</c:v>
                </c:pt>
              </c:numCache>
            </c:numRef>
          </c:cat>
          <c:val>
            <c:numRef>
              <c:f>'Objective-5(5.1)'!$B$3:$M$3</c:f>
              <c:numCache>
                <c:formatCode>#,##0.00</c:formatCode>
                <c:ptCount val="12"/>
                <c:pt idx="0">
                  <c:v>102.96599786842103</c:v>
                </c:pt>
                <c:pt idx="1">
                  <c:v>109.50503773684208</c:v>
                </c:pt>
                <c:pt idx="2">
                  <c:v>116.01138504999999</c:v>
                </c:pt>
                <c:pt idx="3">
                  <c:v>105.49124737500001</c:v>
                </c:pt>
                <c:pt idx="4">
                  <c:v>97.404465428571427</c:v>
                </c:pt>
                <c:pt idx="5">
                  <c:v>90.706344809523813</c:v>
                </c:pt>
                <c:pt idx="6">
                  <c:v>91.698948700000003</c:v>
                </c:pt>
                <c:pt idx="7">
                  <c:v>87.552266068181822</c:v>
                </c:pt>
                <c:pt idx="8">
                  <c:v>78.100942275000008</c:v>
                </c:pt>
                <c:pt idx="9">
                  <c:v>80.922269684210534</c:v>
                </c:pt>
                <c:pt idx="10">
                  <c:v>82.278706675000009</c:v>
                </c:pt>
                <c:pt idx="11">
                  <c:v>78.539480282608693</c:v>
                </c:pt>
              </c:numCache>
            </c:numRef>
          </c:val>
          <c:smooth val="0"/>
          <c:extLst>
            <c:ext xmlns:c16="http://schemas.microsoft.com/office/drawing/2014/chart" uri="{C3380CC4-5D6E-409C-BE32-E72D297353CC}">
              <c16:uniqueId val="{00000000-6791-4777-B800-22E25A81AD7F}"/>
            </c:ext>
          </c:extLst>
        </c:ser>
        <c:dLbls>
          <c:showLegendKey val="0"/>
          <c:showVal val="0"/>
          <c:showCatName val="0"/>
          <c:showSerName val="0"/>
          <c:showPercent val="0"/>
          <c:showBubbleSize val="0"/>
        </c:dLbls>
        <c:marker val="1"/>
        <c:smooth val="0"/>
        <c:axId val="826132880"/>
        <c:axId val="826127600"/>
      </c:lineChart>
      <c:dateAx>
        <c:axId val="826132880"/>
        <c:scaling>
          <c:orientation val="minMax"/>
        </c:scaling>
        <c:delete val="0"/>
        <c:axPos val="b"/>
        <c:numFmt formatCode="m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27600"/>
        <c:crosses val="autoZero"/>
        <c:auto val="1"/>
        <c:lblOffset val="100"/>
        <c:baseTimeUnit val="months"/>
      </c:dateAx>
      <c:valAx>
        <c:axId val="826127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3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2.emf"/><Relationship Id="rId1" Type="http://schemas.openxmlformats.org/officeDocument/2006/relationships/chart" Target="../charts/chart10.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295275</xdr:colOff>
      <xdr:row>6</xdr:row>
      <xdr:rowOff>14287</xdr:rowOff>
    </xdr:from>
    <xdr:to>
      <xdr:col>8</xdr:col>
      <xdr:colOff>600075</xdr:colOff>
      <xdr:row>20</xdr:row>
      <xdr:rowOff>90487</xdr:rowOff>
    </xdr:to>
    <xdr:graphicFrame macro="">
      <xdr:nvGraphicFramePr>
        <xdr:cNvPr id="2" name="Chart 1">
          <a:extLst>
            <a:ext uri="{FF2B5EF4-FFF2-40B4-BE49-F238E27FC236}">
              <a16:creationId xmlns:a16="http://schemas.microsoft.com/office/drawing/2014/main" id="{0C9FB49B-C0B4-B7B8-1F0A-770A63371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28576</xdr:rowOff>
    </xdr:from>
    <xdr:to>
      <xdr:col>6</xdr:col>
      <xdr:colOff>428625</xdr:colOff>
      <xdr:row>28</xdr:row>
      <xdr:rowOff>66675</xdr:rowOff>
    </xdr:to>
    <xdr:sp macro="" textlink="">
      <xdr:nvSpPr>
        <xdr:cNvPr id="3" name="Rectangle: Rounded Corners 2">
          <a:extLst>
            <a:ext uri="{FF2B5EF4-FFF2-40B4-BE49-F238E27FC236}">
              <a16:creationId xmlns:a16="http://schemas.microsoft.com/office/drawing/2014/main" id="{8FD0723F-1A27-423B-BD4D-167798F26C5E}"/>
            </a:ext>
          </a:extLst>
        </xdr:cNvPr>
        <xdr:cNvSpPr/>
      </xdr:nvSpPr>
      <xdr:spPr>
        <a:xfrm>
          <a:off x="1962150" y="4229101"/>
          <a:ext cx="5133975" cy="800099"/>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u="none" kern="1200">
              <a:solidFill>
                <a:schemeClr val="accent6"/>
              </a:solidFill>
            </a:rPr>
            <a:t>Insights:</a:t>
          </a:r>
        </a:p>
        <a:p>
          <a:pPr algn="l"/>
          <a:r>
            <a:rPr lang="en-IN" sz="1200" b="0" u="none" kern="1200" baseline="0">
              <a:solidFill>
                <a:sysClr val="windowText" lastClr="000000"/>
              </a:solidFill>
            </a:rPr>
            <a:t>Food Beverages has highest contribution towards CPI (</a:t>
          </a:r>
          <a:r>
            <a:rPr lang="en-IN" sz="1000" b="0" u="none" kern="1200" baseline="0">
              <a:solidFill>
                <a:sysClr val="windowText" lastClr="000000"/>
              </a:solidFill>
            </a:rPr>
            <a:t>consumer price index</a:t>
          </a:r>
          <a:r>
            <a:rPr lang="en-IN" sz="1200" b="0" u="none" kern="1200" baseline="0">
              <a:solidFill>
                <a:sysClr val="windowText" lastClr="000000"/>
              </a:solidFill>
            </a:rPr>
            <a:t>)  is </a:t>
          </a:r>
          <a:r>
            <a:rPr lang="en-IN" sz="1200" b="1" u="none" kern="1200" baseline="0">
              <a:solidFill>
                <a:sysClr val="windowText" lastClr="000000"/>
              </a:solidFill>
            </a:rPr>
            <a:t>2306.9.</a:t>
          </a:r>
          <a:endParaRPr lang="en-IN" sz="1050" b="1" u="sng" kern="12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425824</xdr:colOff>
      <xdr:row>156</xdr:row>
      <xdr:rowOff>52293</xdr:rowOff>
    </xdr:from>
    <xdr:to>
      <xdr:col>19</xdr:col>
      <xdr:colOff>366060</xdr:colOff>
      <xdr:row>170</xdr:row>
      <xdr:rowOff>29882</xdr:rowOff>
    </xdr:to>
    <xdr:sp macro="" textlink="">
      <xdr:nvSpPr>
        <xdr:cNvPr id="56" name="Rectangle 55">
          <a:extLst>
            <a:ext uri="{FF2B5EF4-FFF2-40B4-BE49-F238E27FC236}">
              <a16:creationId xmlns:a16="http://schemas.microsoft.com/office/drawing/2014/main" id="{15B5C94D-FCEE-2A0B-C875-C795E296E474}"/>
            </a:ext>
          </a:extLst>
        </xdr:cNvPr>
        <xdr:cNvSpPr/>
      </xdr:nvSpPr>
      <xdr:spPr>
        <a:xfrm>
          <a:off x="425824" y="28044587"/>
          <a:ext cx="11579412" cy="248770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335280</xdr:colOff>
      <xdr:row>2</xdr:row>
      <xdr:rowOff>76200</xdr:rowOff>
    </xdr:from>
    <xdr:to>
      <xdr:col>19</xdr:col>
      <xdr:colOff>320040</xdr:colOff>
      <xdr:row>33</xdr:row>
      <xdr:rowOff>7620</xdr:rowOff>
    </xdr:to>
    <xdr:sp macro="" textlink="">
      <xdr:nvSpPr>
        <xdr:cNvPr id="2" name="Rectangle 1">
          <a:extLst>
            <a:ext uri="{FF2B5EF4-FFF2-40B4-BE49-F238E27FC236}">
              <a16:creationId xmlns:a16="http://schemas.microsoft.com/office/drawing/2014/main" id="{31CE2FF4-B63A-DE28-D5F3-7353C3F1A54B}"/>
            </a:ext>
          </a:extLst>
        </xdr:cNvPr>
        <xdr:cNvSpPr/>
      </xdr:nvSpPr>
      <xdr:spPr>
        <a:xfrm>
          <a:off x="335280" y="259080"/>
          <a:ext cx="11567160" cy="56007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464820</xdr:colOff>
      <xdr:row>7</xdr:row>
      <xdr:rowOff>83820</xdr:rowOff>
    </xdr:from>
    <xdr:to>
      <xdr:col>19</xdr:col>
      <xdr:colOff>53340</xdr:colOff>
      <xdr:row>22</xdr:row>
      <xdr:rowOff>144780</xdr:rowOff>
    </xdr:to>
    <xdr:sp macro="" textlink="">
      <xdr:nvSpPr>
        <xdr:cNvPr id="6" name="Rectangle 5">
          <a:extLst>
            <a:ext uri="{FF2B5EF4-FFF2-40B4-BE49-F238E27FC236}">
              <a16:creationId xmlns:a16="http://schemas.microsoft.com/office/drawing/2014/main" id="{3BB0F37E-9E6B-FEB8-47B1-203CD95C61A9}"/>
            </a:ext>
          </a:extLst>
        </xdr:cNvPr>
        <xdr:cNvSpPr/>
      </xdr:nvSpPr>
      <xdr:spPr>
        <a:xfrm>
          <a:off x="8999220" y="1363980"/>
          <a:ext cx="2636520" cy="28041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510540</xdr:colOff>
      <xdr:row>3</xdr:row>
      <xdr:rowOff>106680</xdr:rowOff>
    </xdr:from>
    <xdr:to>
      <xdr:col>16</xdr:col>
      <xdr:colOff>228600</xdr:colOff>
      <xdr:row>5</xdr:row>
      <xdr:rowOff>160020</xdr:rowOff>
    </xdr:to>
    <xdr:sp macro="" textlink="">
      <xdr:nvSpPr>
        <xdr:cNvPr id="3" name="Rectangle 2">
          <a:extLst>
            <a:ext uri="{FF2B5EF4-FFF2-40B4-BE49-F238E27FC236}">
              <a16:creationId xmlns:a16="http://schemas.microsoft.com/office/drawing/2014/main" id="{CC1B4805-05DC-261A-B961-79093C3C189A}"/>
            </a:ext>
          </a:extLst>
        </xdr:cNvPr>
        <xdr:cNvSpPr/>
      </xdr:nvSpPr>
      <xdr:spPr>
        <a:xfrm>
          <a:off x="510540" y="655320"/>
          <a:ext cx="9471660" cy="419100"/>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baseline="0">
              <a:solidFill>
                <a:schemeClr val="tx1"/>
              </a:solidFill>
            </a:rPr>
            <a:t>DISTRIBUTION OF DIFFERENT BROADER CATEGORY BASED ON LATEST MONTH'S DATA</a:t>
          </a:r>
          <a:endParaRPr lang="en-IN" sz="1050"/>
        </a:p>
      </xdr:txBody>
    </xdr:sp>
    <xdr:clientData/>
  </xdr:twoCellAnchor>
  <xdr:twoCellAnchor>
    <xdr:from>
      <xdr:col>0</xdr:col>
      <xdr:colOff>510540</xdr:colOff>
      <xdr:row>7</xdr:row>
      <xdr:rowOff>91440</xdr:rowOff>
    </xdr:from>
    <xdr:to>
      <xdr:col>13</xdr:col>
      <xdr:colOff>53340</xdr:colOff>
      <xdr:row>22</xdr:row>
      <xdr:rowOff>91440</xdr:rowOff>
    </xdr:to>
    <xdr:graphicFrame macro="">
      <xdr:nvGraphicFramePr>
        <xdr:cNvPr id="5" name="Chart 4">
          <a:extLst>
            <a:ext uri="{FF2B5EF4-FFF2-40B4-BE49-F238E27FC236}">
              <a16:creationId xmlns:a16="http://schemas.microsoft.com/office/drawing/2014/main" id="{612FA838-8C3F-44AD-8282-AD37EC70B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472440</xdr:colOff>
      <xdr:row>7</xdr:row>
      <xdr:rowOff>91440</xdr:rowOff>
    </xdr:from>
    <xdr:to>
      <xdr:col>19</xdr:col>
      <xdr:colOff>45720</xdr:colOff>
      <xdr:row>10</xdr:row>
      <xdr:rowOff>68580</xdr:rowOff>
    </xdr:to>
    <xdr:sp macro="" textlink="">
      <xdr:nvSpPr>
        <xdr:cNvPr id="7" name="Rectangle 6">
          <a:extLst>
            <a:ext uri="{FF2B5EF4-FFF2-40B4-BE49-F238E27FC236}">
              <a16:creationId xmlns:a16="http://schemas.microsoft.com/office/drawing/2014/main" id="{33F01419-DAF2-029F-B926-442600D27C6A}"/>
            </a:ext>
          </a:extLst>
        </xdr:cNvPr>
        <xdr:cNvSpPr/>
      </xdr:nvSpPr>
      <xdr:spPr>
        <a:xfrm>
          <a:off x="9006840" y="1371600"/>
          <a:ext cx="2621280" cy="525780"/>
        </a:xfrm>
        <a:prstGeom prst="rect">
          <a:avLst/>
        </a:prstGeom>
        <a:solidFill>
          <a:schemeClr val="accent5">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400"/>
            <a:t>Broader</a:t>
          </a:r>
          <a:r>
            <a:rPr lang="en-IN" sz="1400" baseline="0"/>
            <a:t> </a:t>
          </a:r>
          <a:r>
            <a:rPr lang="en-IN" sz="2400" baseline="0"/>
            <a:t>Categories</a:t>
          </a:r>
          <a:endParaRPr lang="en-IN" sz="1400"/>
        </a:p>
      </xdr:txBody>
    </xdr:sp>
    <xdr:clientData/>
  </xdr:twoCellAnchor>
  <xdr:twoCellAnchor>
    <xdr:from>
      <xdr:col>14</xdr:col>
      <xdr:colOff>457200</xdr:colOff>
      <xdr:row>11</xdr:row>
      <xdr:rowOff>0</xdr:rowOff>
    </xdr:from>
    <xdr:to>
      <xdr:col>19</xdr:col>
      <xdr:colOff>30480</xdr:colOff>
      <xdr:row>22</xdr:row>
      <xdr:rowOff>137160</xdr:rowOff>
    </xdr:to>
    <xdr:sp macro="" textlink="">
      <xdr:nvSpPr>
        <xdr:cNvPr id="22" name="TextBox 21">
          <a:extLst>
            <a:ext uri="{FF2B5EF4-FFF2-40B4-BE49-F238E27FC236}">
              <a16:creationId xmlns:a16="http://schemas.microsoft.com/office/drawing/2014/main" id="{7916B625-778A-914F-5D22-5B31EDBA1BE5}"/>
            </a:ext>
          </a:extLst>
        </xdr:cNvPr>
        <xdr:cNvSpPr txBox="1"/>
      </xdr:nvSpPr>
      <xdr:spPr>
        <a:xfrm>
          <a:off x="8991600" y="2011680"/>
          <a:ext cx="2621280" cy="214884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anose="05000000000000000000" pitchFamily="2" charset="2"/>
            <a:buChar char="§"/>
          </a:pPr>
          <a:r>
            <a:rPr lang="en-IN" sz="1200" b="1" i="0"/>
            <a:t>Food Beverages</a:t>
          </a:r>
        </a:p>
        <a:p>
          <a:endParaRPr lang="en-IN" sz="700" b="1" i="0"/>
        </a:p>
        <a:p>
          <a:pPr marL="171450" indent="-171450">
            <a:buFont typeface="Wingdings" panose="05000000000000000000" pitchFamily="2" charset="2"/>
            <a:buChar char="§"/>
          </a:pPr>
          <a:r>
            <a:rPr lang="en-IN" sz="1200" b="1" i="0"/>
            <a:t>Pan , Tobacco and Intoxicants</a:t>
          </a:r>
        </a:p>
        <a:p>
          <a:endParaRPr lang="en-IN" sz="1000" b="1" i="0"/>
        </a:p>
        <a:p>
          <a:pPr marL="171450" indent="-171450">
            <a:buFont typeface="Wingdings" panose="05000000000000000000" pitchFamily="2" charset="2"/>
            <a:buChar char="§"/>
          </a:pPr>
          <a:r>
            <a:rPr lang="en-IN" sz="1200" b="1" i="0"/>
            <a:t>Clothing</a:t>
          </a:r>
          <a:r>
            <a:rPr lang="en-IN" sz="1200" b="1" i="0" baseline="0"/>
            <a:t> Footwear</a:t>
          </a:r>
        </a:p>
        <a:p>
          <a:endParaRPr lang="en-IN" sz="900" b="1" i="0" baseline="0"/>
        </a:p>
        <a:p>
          <a:pPr marL="171450" indent="-171450">
            <a:buFont typeface="Wingdings" panose="05000000000000000000" pitchFamily="2" charset="2"/>
            <a:buChar char="§"/>
          </a:pPr>
          <a:r>
            <a:rPr lang="en-IN" sz="1200" b="1" i="0" baseline="0"/>
            <a:t>Housing</a:t>
          </a:r>
        </a:p>
        <a:p>
          <a:endParaRPr lang="en-IN" sz="700" b="1" i="0" baseline="0"/>
        </a:p>
        <a:p>
          <a:pPr marL="171450" indent="-171450">
            <a:buFont typeface="Wingdings" panose="05000000000000000000" pitchFamily="2" charset="2"/>
            <a:buChar char="§"/>
          </a:pPr>
          <a:r>
            <a:rPr lang="en-IN" sz="1200" b="1" i="0" baseline="0"/>
            <a:t>Fuel and Light</a:t>
          </a:r>
        </a:p>
        <a:p>
          <a:endParaRPr lang="en-IN" sz="700" b="1" i="0" baseline="0"/>
        </a:p>
        <a:p>
          <a:pPr marL="171450" indent="-171450">
            <a:buFont typeface="Wingdings" panose="05000000000000000000" pitchFamily="2" charset="2"/>
            <a:buChar char="§"/>
          </a:pPr>
          <a:r>
            <a:rPr lang="en-IN" sz="1200" b="1" i="0" baseline="0"/>
            <a:t>Miscellaneous</a:t>
          </a:r>
        </a:p>
      </xdr:txBody>
    </xdr:sp>
    <xdr:clientData/>
  </xdr:twoCellAnchor>
  <xdr:twoCellAnchor>
    <xdr:from>
      <xdr:col>0</xdr:col>
      <xdr:colOff>541020</xdr:colOff>
      <xdr:row>24</xdr:row>
      <xdr:rowOff>106680</xdr:rowOff>
    </xdr:from>
    <xdr:to>
      <xdr:col>19</xdr:col>
      <xdr:colOff>129540</xdr:colOff>
      <xdr:row>28</xdr:row>
      <xdr:rowOff>144780</xdr:rowOff>
    </xdr:to>
    <xdr:sp macro="" textlink="">
      <xdr:nvSpPr>
        <xdr:cNvPr id="23" name="Rectangle 22">
          <a:extLst>
            <a:ext uri="{FF2B5EF4-FFF2-40B4-BE49-F238E27FC236}">
              <a16:creationId xmlns:a16="http://schemas.microsoft.com/office/drawing/2014/main" id="{BEA0A395-1E7A-32A8-F08D-1BAFDCF74CC1}"/>
            </a:ext>
          </a:extLst>
        </xdr:cNvPr>
        <xdr:cNvSpPr/>
      </xdr:nvSpPr>
      <xdr:spPr>
        <a:xfrm>
          <a:off x="541020" y="4312920"/>
          <a:ext cx="11170920" cy="7696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533400</xdr:colOff>
      <xdr:row>24</xdr:row>
      <xdr:rowOff>106680</xdr:rowOff>
    </xdr:from>
    <xdr:to>
      <xdr:col>2</xdr:col>
      <xdr:colOff>487680</xdr:colOff>
      <xdr:row>26</xdr:row>
      <xdr:rowOff>167640</xdr:rowOff>
    </xdr:to>
    <xdr:sp macro="" textlink="">
      <xdr:nvSpPr>
        <xdr:cNvPr id="24" name="Rectangle: Rounded Corners 23">
          <a:extLst>
            <a:ext uri="{FF2B5EF4-FFF2-40B4-BE49-F238E27FC236}">
              <a16:creationId xmlns:a16="http://schemas.microsoft.com/office/drawing/2014/main" id="{DDC50FE6-F46E-C1D1-C917-8DC4F3C5647D}"/>
            </a:ext>
          </a:extLst>
        </xdr:cNvPr>
        <xdr:cNvSpPr/>
      </xdr:nvSpPr>
      <xdr:spPr>
        <a:xfrm>
          <a:off x="533400" y="4312920"/>
          <a:ext cx="1173480" cy="42672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INSIGHTS</a:t>
          </a:r>
          <a:endParaRPr lang="en-IN" sz="1100" b="1">
            <a:solidFill>
              <a:schemeClr val="tx1"/>
            </a:solidFill>
          </a:endParaRPr>
        </a:p>
      </xdr:txBody>
    </xdr:sp>
    <xdr:clientData/>
  </xdr:twoCellAnchor>
  <xdr:twoCellAnchor>
    <xdr:from>
      <xdr:col>2</xdr:col>
      <xdr:colOff>495300</xdr:colOff>
      <xdr:row>24</xdr:row>
      <xdr:rowOff>121920</xdr:rowOff>
    </xdr:from>
    <xdr:to>
      <xdr:col>19</xdr:col>
      <xdr:colOff>99060</xdr:colOff>
      <xdr:row>28</xdr:row>
      <xdr:rowOff>137160</xdr:rowOff>
    </xdr:to>
    <xdr:sp macro="" textlink="">
      <xdr:nvSpPr>
        <xdr:cNvPr id="25" name="TextBox 24">
          <a:extLst>
            <a:ext uri="{FF2B5EF4-FFF2-40B4-BE49-F238E27FC236}">
              <a16:creationId xmlns:a16="http://schemas.microsoft.com/office/drawing/2014/main" id="{1EC08F1E-0B34-AFD3-AD56-B2BB1295FC11}"/>
            </a:ext>
          </a:extLst>
        </xdr:cNvPr>
        <xdr:cNvSpPr txBox="1"/>
      </xdr:nvSpPr>
      <xdr:spPr>
        <a:xfrm>
          <a:off x="1714500" y="4511040"/>
          <a:ext cx="9966960" cy="746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lgn="l">
            <a:buFont typeface="Arial" panose="020B0604020202020204" pitchFamily="34" charset="0"/>
            <a:buChar char="•"/>
          </a:pPr>
          <a:r>
            <a:rPr lang="en-IN" sz="1400" b="1" i="0" u="none" strike="noStrike">
              <a:solidFill>
                <a:schemeClr val="dk1"/>
              </a:solidFill>
              <a:effectLst/>
              <a:latin typeface="+mn-lt"/>
              <a:ea typeface="+mn-ea"/>
              <a:cs typeface="+mn-cs"/>
            </a:rPr>
            <a:t>Food Beverages</a:t>
          </a:r>
          <a:r>
            <a:rPr lang="en-IN" sz="1400" b="0" i="0" u="none" strike="noStrike">
              <a:solidFill>
                <a:schemeClr val="dk1"/>
              </a:solidFill>
              <a:effectLst/>
              <a:latin typeface="+mn-lt"/>
              <a:ea typeface="+mn-ea"/>
              <a:cs typeface="+mn-cs"/>
            </a:rPr>
            <a:t> has the highest contribution across all broader categories almost 50%.</a:t>
          </a:r>
          <a:r>
            <a:rPr lang="en-IN" sz="1400"/>
            <a:t> </a:t>
          </a:r>
        </a:p>
        <a:p>
          <a:pPr marL="285750" indent="-285750" algn="l">
            <a:buFont typeface="Arial" panose="020B0604020202020204" pitchFamily="34" charset="0"/>
            <a:buChar char="•"/>
          </a:pPr>
          <a:r>
            <a:rPr lang="en-IN" sz="1400"/>
            <a:t>After</a:t>
          </a:r>
          <a:r>
            <a:rPr lang="en-IN" sz="1400" baseline="0"/>
            <a:t> Food Beverages, Miscellaneous has highest contribution, whereas Fuel and Light &amp; Housing has the minimum contirbution.</a:t>
          </a:r>
          <a:endParaRPr lang="en-IN" sz="1400"/>
        </a:p>
        <a:p>
          <a:pPr marL="285750" indent="-285750" algn="l">
            <a:buFont typeface="Arial" panose="020B0604020202020204" pitchFamily="34" charset="0"/>
            <a:buChar char="•"/>
          </a:pPr>
          <a:r>
            <a:rPr lang="en-IN" sz="1400" b="0" i="0" u="none" strike="noStrike">
              <a:solidFill>
                <a:schemeClr val="dk1"/>
              </a:solidFill>
              <a:effectLst/>
              <a:latin typeface="+mn-lt"/>
              <a:ea typeface="+mn-ea"/>
              <a:cs typeface="+mn-cs"/>
            </a:rPr>
            <a:t>Similar trends were followed in Rural and Urban sector</a:t>
          </a:r>
          <a:r>
            <a:rPr lang="en-IN" sz="1400" b="0" i="0" u="none" strike="noStrike" baseline="0">
              <a:solidFill>
                <a:schemeClr val="dk1"/>
              </a:solidFill>
              <a:effectLst/>
              <a:latin typeface="+mn-lt"/>
              <a:ea typeface="+mn-ea"/>
              <a:cs typeface="+mn-cs"/>
            </a:rPr>
            <a:t> as well </a:t>
          </a:r>
          <a:r>
            <a:rPr lang="en-IN" sz="1400" b="0" i="0" u="none" strike="noStrike">
              <a:solidFill>
                <a:schemeClr val="dk1"/>
              </a:solidFill>
              <a:effectLst/>
              <a:latin typeface="+mn-lt"/>
              <a:ea typeface="+mn-ea"/>
              <a:cs typeface="+mn-cs"/>
            </a:rPr>
            <a:t>so we are taking our final output for (Rural+Urban)</a:t>
          </a:r>
          <a:r>
            <a:rPr lang="en-IN" sz="1400" b="0" i="0" u="none" strike="noStrike" baseline="0">
              <a:solidFill>
                <a:schemeClr val="dk1"/>
              </a:solidFill>
              <a:effectLst/>
              <a:latin typeface="+mn-lt"/>
              <a:ea typeface="+mn-ea"/>
              <a:cs typeface="+mn-cs"/>
            </a:rPr>
            <a:t> sector </a:t>
          </a:r>
          <a:r>
            <a:rPr lang="en-IN" sz="1400" b="0" i="0" u="none" strike="noStrike">
              <a:solidFill>
                <a:schemeClr val="dk1"/>
              </a:solidFill>
              <a:effectLst/>
              <a:latin typeface="+mn-lt"/>
              <a:ea typeface="+mn-ea"/>
              <a:cs typeface="+mn-cs"/>
            </a:rPr>
            <a:t>only.</a:t>
          </a:r>
          <a:r>
            <a:rPr lang="en-IN" sz="1400"/>
            <a:t> </a:t>
          </a:r>
        </a:p>
      </xdr:txBody>
    </xdr:sp>
    <xdr:clientData/>
  </xdr:twoCellAnchor>
  <xdr:twoCellAnchor>
    <xdr:from>
      <xdr:col>0</xdr:col>
      <xdr:colOff>541020</xdr:colOff>
      <xdr:row>29</xdr:row>
      <xdr:rowOff>114300</xdr:rowOff>
    </xdr:from>
    <xdr:to>
      <xdr:col>19</xdr:col>
      <xdr:colOff>144780</xdr:colOff>
      <xdr:row>32</xdr:row>
      <xdr:rowOff>30480</xdr:rowOff>
    </xdr:to>
    <xdr:sp macro="" textlink="">
      <xdr:nvSpPr>
        <xdr:cNvPr id="26" name="Rectangle 25">
          <a:extLst>
            <a:ext uri="{FF2B5EF4-FFF2-40B4-BE49-F238E27FC236}">
              <a16:creationId xmlns:a16="http://schemas.microsoft.com/office/drawing/2014/main" id="{18D40EDE-1674-450D-5FE8-9C35CBC42A36}"/>
            </a:ext>
          </a:extLst>
        </xdr:cNvPr>
        <xdr:cNvSpPr/>
      </xdr:nvSpPr>
      <xdr:spPr>
        <a:xfrm>
          <a:off x="541020" y="5234940"/>
          <a:ext cx="11186160" cy="464820"/>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rPr>
            <a:t>DATASET</a:t>
          </a:r>
          <a:r>
            <a:rPr lang="en-IN" sz="2000" b="1" baseline="0">
              <a:solidFill>
                <a:schemeClr val="tx1"/>
              </a:solidFill>
            </a:rPr>
            <a:t> : CPI INFLATION                                                                                                      DATA TIME : MAY'2023 </a:t>
          </a:r>
          <a:endParaRPr lang="en-IN" sz="2000" b="1">
            <a:solidFill>
              <a:schemeClr val="tx1"/>
            </a:solidFill>
          </a:endParaRPr>
        </a:p>
      </xdr:txBody>
    </xdr:sp>
    <xdr:clientData/>
  </xdr:twoCellAnchor>
  <xdr:twoCellAnchor>
    <xdr:from>
      <xdr:col>0</xdr:col>
      <xdr:colOff>304800</xdr:colOff>
      <xdr:row>0</xdr:row>
      <xdr:rowOff>121920</xdr:rowOff>
    </xdr:from>
    <xdr:to>
      <xdr:col>3</xdr:col>
      <xdr:colOff>114300</xdr:colOff>
      <xdr:row>2</xdr:row>
      <xdr:rowOff>76200</xdr:rowOff>
    </xdr:to>
    <xdr:sp macro="" textlink="">
      <xdr:nvSpPr>
        <xdr:cNvPr id="27" name="Rectangle: Rounded Corners 26">
          <a:extLst>
            <a:ext uri="{FF2B5EF4-FFF2-40B4-BE49-F238E27FC236}">
              <a16:creationId xmlns:a16="http://schemas.microsoft.com/office/drawing/2014/main" id="{99944300-C063-42C6-B027-32CBB1212CE2}"/>
            </a:ext>
          </a:extLst>
        </xdr:cNvPr>
        <xdr:cNvSpPr/>
      </xdr:nvSpPr>
      <xdr:spPr>
        <a:xfrm>
          <a:off x="304800" y="121920"/>
          <a:ext cx="1638300" cy="320040"/>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1400" b="1">
              <a:solidFill>
                <a:schemeClr val="tx1"/>
              </a:solidFill>
            </a:rPr>
            <a:t>OBJECTIVE</a:t>
          </a:r>
          <a:r>
            <a:rPr lang="en-IN" sz="1100" b="1"/>
            <a:t> </a:t>
          </a:r>
          <a:r>
            <a:rPr lang="en-IN" sz="1600" b="1">
              <a:solidFill>
                <a:schemeClr val="tx1"/>
              </a:solidFill>
            </a:rPr>
            <a:t>1</a:t>
          </a:r>
          <a:endParaRPr lang="en-IN" sz="1100" b="1">
            <a:solidFill>
              <a:schemeClr val="tx1"/>
            </a:solidFill>
          </a:endParaRPr>
        </a:p>
      </xdr:txBody>
    </xdr:sp>
    <xdr:clientData/>
  </xdr:twoCellAnchor>
  <xdr:twoCellAnchor>
    <xdr:from>
      <xdr:col>0</xdr:col>
      <xdr:colOff>320040</xdr:colOff>
      <xdr:row>36</xdr:row>
      <xdr:rowOff>175260</xdr:rowOff>
    </xdr:from>
    <xdr:to>
      <xdr:col>19</xdr:col>
      <xdr:colOff>381000</xdr:colOff>
      <xdr:row>61</xdr:row>
      <xdr:rowOff>7620</xdr:rowOff>
    </xdr:to>
    <xdr:sp macro="" textlink="">
      <xdr:nvSpPr>
        <xdr:cNvPr id="28" name="Rectangle 27">
          <a:extLst>
            <a:ext uri="{FF2B5EF4-FFF2-40B4-BE49-F238E27FC236}">
              <a16:creationId xmlns:a16="http://schemas.microsoft.com/office/drawing/2014/main" id="{861B9034-22C0-6338-F819-709341E39676}"/>
            </a:ext>
          </a:extLst>
        </xdr:cNvPr>
        <xdr:cNvSpPr/>
      </xdr:nvSpPr>
      <xdr:spPr>
        <a:xfrm>
          <a:off x="320040" y="6774180"/>
          <a:ext cx="11643360" cy="4404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281940</xdr:colOff>
      <xdr:row>35</xdr:row>
      <xdr:rowOff>38100</xdr:rowOff>
    </xdr:from>
    <xdr:to>
      <xdr:col>2</xdr:col>
      <xdr:colOff>541020</xdr:colOff>
      <xdr:row>36</xdr:row>
      <xdr:rowOff>167640</xdr:rowOff>
    </xdr:to>
    <xdr:sp macro="" textlink="">
      <xdr:nvSpPr>
        <xdr:cNvPr id="29" name="Rectangle: Rounded Corners 28">
          <a:extLst>
            <a:ext uri="{FF2B5EF4-FFF2-40B4-BE49-F238E27FC236}">
              <a16:creationId xmlns:a16="http://schemas.microsoft.com/office/drawing/2014/main" id="{E5296139-50E9-C1CC-B169-2E4DACC24AF1}"/>
            </a:ext>
          </a:extLst>
        </xdr:cNvPr>
        <xdr:cNvSpPr/>
      </xdr:nvSpPr>
      <xdr:spPr>
        <a:xfrm>
          <a:off x="281940" y="6438900"/>
          <a:ext cx="1478280" cy="327660"/>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OBJECTIVE</a:t>
          </a:r>
          <a:r>
            <a:rPr lang="en-IN" sz="1050"/>
            <a:t> </a:t>
          </a:r>
          <a:r>
            <a:rPr lang="en-IN" sz="1400" b="1">
              <a:solidFill>
                <a:sysClr val="windowText" lastClr="000000"/>
              </a:solidFill>
            </a:rPr>
            <a:t>2</a:t>
          </a:r>
          <a:endParaRPr lang="en-IN" sz="1050" b="1">
            <a:solidFill>
              <a:sysClr val="windowText" lastClr="000000"/>
            </a:solidFill>
          </a:endParaRPr>
        </a:p>
      </xdr:txBody>
    </xdr:sp>
    <xdr:clientData/>
  </xdr:twoCellAnchor>
  <xdr:twoCellAnchor>
    <xdr:from>
      <xdr:col>1</xdr:col>
      <xdr:colOff>175260</xdr:colOff>
      <xdr:row>37</xdr:row>
      <xdr:rowOff>99060</xdr:rowOff>
    </xdr:from>
    <xdr:to>
      <xdr:col>10</xdr:col>
      <xdr:colOff>381000</xdr:colOff>
      <xdr:row>40</xdr:row>
      <xdr:rowOff>30480</xdr:rowOff>
    </xdr:to>
    <xdr:sp macro="" textlink="">
      <xdr:nvSpPr>
        <xdr:cNvPr id="31" name="Rectangle 30">
          <a:extLst>
            <a:ext uri="{FF2B5EF4-FFF2-40B4-BE49-F238E27FC236}">
              <a16:creationId xmlns:a16="http://schemas.microsoft.com/office/drawing/2014/main" id="{6047D1DF-0638-5560-F122-F61341225B52}"/>
            </a:ext>
          </a:extLst>
        </xdr:cNvPr>
        <xdr:cNvSpPr/>
      </xdr:nvSpPr>
      <xdr:spPr>
        <a:xfrm>
          <a:off x="784860" y="6865620"/>
          <a:ext cx="5692140" cy="480060"/>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ysClr val="windowText" lastClr="000000"/>
              </a:solidFill>
            </a:rPr>
            <a:t>YEAR ON YEAR GROWTH RATE OF INFLATION</a:t>
          </a:r>
        </a:p>
      </xdr:txBody>
    </xdr:sp>
    <xdr:clientData/>
  </xdr:twoCellAnchor>
  <xdr:twoCellAnchor>
    <xdr:from>
      <xdr:col>10</xdr:col>
      <xdr:colOff>556260</xdr:colOff>
      <xdr:row>49</xdr:row>
      <xdr:rowOff>83820</xdr:rowOff>
    </xdr:from>
    <xdr:to>
      <xdr:col>13</xdr:col>
      <xdr:colOff>15240</xdr:colOff>
      <xdr:row>51</xdr:row>
      <xdr:rowOff>45720</xdr:rowOff>
    </xdr:to>
    <xdr:sp macro="" textlink="">
      <xdr:nvSpPr>
        <xdr:cNvPr id="34" name="Rectangle: Rounded Corners 33">
          <a:extLst>
            <a:ext uri="{FF2B5EF4-FFF2-40B4-BE49-F238E27FC236}">
              <a16:creationId xmlns:a16="http://schemas.microsoft.com/office/drawing/2014/main" id="{BFA3509E-86E9-9893-C609-D0BDECE26571}"/>
            </a:ext>
          </a:extLst>
        </xdr:cNvPr>
        <xdr:cNvSpPr/>
      </xdr:nvSpPr>
      <xdr:spPr>
        <a:xfrm>
          <a:off x="6652260" y="9060180"/>
          <a:ext cx="1287780" cy="32766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KEY INSIGHTS</a:t>
          </a:r>
        </a:p>
      </xdr:txBody>
    </xdr:sp>
    <xdr:clientData/>
  </xdr:twoCellAnchor>
  <xdr:twoCellAnchor>
    <xdr:from>
      <xdr:col>11</xdr:col>
      <xdr:colOff>22860</xdr:colOff>
      <xdr:row>51</xdr:row>
      <xdr:rowOff>45720</xdr:rowOff>
    </xdr:from>
    <xdr:to>
      <xdr:col>19</xdr:col>
      <xdr:colOff>0</xdr:colOff>
      <xdr:row>56</xdr:row>
      <xdr:rowOff>91440</xdr:rowOff>
    </xdr:to>
    <xdr:sp macro="" textlink="">
      <xdr:nvSpPr>
        <xdr:cNvPr id="35" name="Rectangle 34">
          <a:extLst>
            <a:ext uri="{FF2B5EF4-FFF2-40B4-BE49-F238E27FC236}">
              <a16:creationId xmlns:a16="http://schemas.microsoft.com/office/drawing/2014/main" id="{6A396D32-0632-A61F-1644-F9782F84ADCF}"/>
            </a:ext>
          </a:extLst>
        </xdr:cNvPr>
        <xdr:cNvSpPr/>
      </xdr:nvSpPr>
      <xdr:spPr>
        <a:xfrm>
          <a:off x="6728460" y="9387840"/>
          <a:ext cx="4853940" cy="9601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a:t>
          </a:r>
          <a:r>
            <a:rPr lang="en-IN" sz="1100" baseline="0">
              <a:solidFill>
                <a:schemeClr val="tx1"/>
              </a:solidFill>
            </a:rPr>
            <a:t> Year 2020 has the highest inflation rate across year (2017-2023).</a:t>
          </a:r>
        </a:p>
        <a:p>
          <a:pPr algn="l"/>
          <a:r>
            <a:rPr lang="en-IN" sz="1100" baseline="0">
              <a:solidFill>
                <a:schemeClr val="tx1"/>
              </a:solidFill>
            </a:rPr>
            <a:t>- There is a continuous decrease in inflation after year 2020.</a:t>
          </a:r>
        </a:p>
        <a:p>
          <a:pPr algn="l"/>
          <a:r>
            <a:rPr lang="en-IN" sz="1100" baseline="0">
              <a:solidFill>
                <a:schemeClr val="tx1"/>
              </a:solidFill>
            </a:rPr>
            <a:t>- The reason of high increase in inflation in 2020 is because of covid-19,as overall increase in the price momentum is witnessed, The rise in inflation was mostly driven by food inflation.</a:t>
          </a:r>
        </a:p>
        <a:p>
          <a:pPr algn="l"/>
          <a:endParaRPr lang="en-IN" sz="1100">
            <a:solidFill>
              <a:schemeClr val="tx1"/>
            </a:solidFill>
          </a:endParaRPr>
        </a:p>
      </xdr:txBody>
    </xdr:sp>
    <xdr:clientData/>
  </xdr:twoCellAnchor>
  <xdr:twoCellAnchor>
    <xdr:from>
      <xdr:col>2</xdr:col>
      <xdr:colOff>601980</xdr:colOff>
      <xdr:row>58</xdr:row>
      <xdr:rowOff>0</xdr:rowOff>
    </xdr:from>
    <xdr:to>
      <xdr:col>17</xdr:col>
      <xdr:colOff>38100</xdr:colOff>
      <xdr:row>59</xdr:row>
      <xdr:rowOff>144780</xdr:rowOff>
    </xdr:to>
    <xdr:sp macro="" textlink="">
      <xdr:nvSpPr>
        <xdr:cNvPr id="37" name="Rectangle 36">
          <a:extLst>
            <a:ext uri="{FF2B5EF4-FFF2-40B4-BE49-F238E27FC236}">
              <a16:creationId xmlns:a16="http://schemas.microsoft.com/office/drawing/2014/main" id="{89244DF8-1F8F-CAAC-E681-FA8CCC606961}"/>
            </a:ext>
          </a:extLst>
        </xdr:cNvPr>
        <xdr:cNvSpPr/>
      </xdr:nvSpPr>
      <xdr:spPr>
        <a:xfrm>
          <a:off x="1821180" y="10622280"/>
          <a:ext cx="8580120" cy="327660"/>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DATASET :</a:t>
          </a:r>
          <a:r>
            <a:rPr lang="en-IN" sz="1400" b="1" baseline="0">
              <a:solidFill>
                <a:schemeClr val="tx1"/>
              </a:solidFill>
            </a:rPr>
            <a:t> CPI INFLATION                                                                                                         DATA TIME : JUNE'16 - MAY'23</a:t>
          </a:r>
          <a:endParaRPr lang="en-IN" sz="1400" b="1">
            <a:solidFill>
              <a:schemeClr val="tx1"/>
            </a:solidFill>
          </a:endParaRPr>
        </a:p>
      </xdr:txBody>
    </xdr:sp>
    <xdr:clientData/>
  </xdr:twoCellAnchor>
  <xdr:twoCellAnchor>
    <xdr:from>
      <xdr:col>11</xdr:col>
      <xdr:colOff>38100</xdr:colOff>
      <xdr:row>41</xdr:row>
      <xdr:rowOff>83820</xdr:rowOff>
    </xdr:from>
    <xdr:to>
      <xdr:col>18</xdr:col>
      <xdr:colOff>594360</xdr:colOff>
      <xdr:row>47</xdr:row>
      <xdr:rowOff>175260</xdr:rowOff>
    </xdr:to>
    <xdr:sp macro="" textlink="">
      <xdr:nvSpPr>
        <xdr:cNvPr id="39" name="Rectangle 38">
          <a:extLst>
            <a:ext uri="{FF2B5EF4-FFF2-40B4-BE49-F238E27FC236}">
              <a16:creationId xmlns:a16="http://schemas.microsoft.com/office/drawing/2014/main" id="{55FDAC2F-5E10-CCED-E44D-889789BD7666}"/>
            </a:ext>
          </a:extLst>
        </xdr:cNvPr>
        <xdr:cNvSpPr/>
      </xdr:nvSpPr>
      <xdr:spPr>
        <a:xfrm>
          <a:off x="6743700" y="7597140"/>
          <a:ext cx="4823460" cy="118872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400" b="1">
            <a:solidFill>
              <a:schemeClr val="tx1"/>
            </a:solidFill>
          </a:endParaRPr>
        </a:p>
        <a:p>
          <a:pPr algn="ctr"/>
          <a:r>
            <a:rPr lang="en-IN" sz="1400" b="1">
              <a:solidFill>
                <a:schemeClr val="tx1"/>
              </a:solidFill>
            </a:rPr>
            <a:t>Annual Inflation Rate</a:t>
          </a:r>
          <a:r>
            <a:rPr lang="en-IN" sz="1400" b="1" baseline="0">
              <a:solidFill>
                <a:schemeClr val="tx1"/>
              </a:solidFill>
            </a:rPr>
            <a:t> =</a:t>
          </a:r>
        </a:p>
        <a:p>
          <a:pPr algn="ctr"/>
          <a:r>
            <a:rPr lang="en-IN" sz="1400" b="1" baseline="0">
              <a:solidFill>
                <a:schemeClr val="tx1"/>
              </a:solidFill>
            </a:rPr>
            <a:t> </a:t>
          </a:r>
          <a:r>
            <a:rPr lang="en-IN" sz="1800" b="1" baseline="0">
              <a:solidFill>
                <a:schemeClr val="accent1"/>
              </a:solidFill>
            </a:rPr>
            <a:t>(</a:t>
          </a:r>
          <a:r>
            <a:rPr lang="en-IN" sz="1400" b="1" baseline="0">
              <a:solidFill>
                <a:schemeClr val="accent2"/>
              </a:solidFill>
            </a:rPr>
            <a:t>(</a:t>
          </a:r>
          <a:r>
            <a:rPr lang="en-IN" sz="1400" b="1" baseline="0">
              <a:solidFill>
                <a:schemeClr val="tx1"/>
              </a:solidFill>
            </a:rPr>
            <a:t>CPI at end of year - CPI at start of year</a:t>
          </a:r>
          <a:r>
            <a:rPr lang="en-IN" sz="1400" b="1" baseline="0">
              <a:solidFill>
                <a:schemeClr val="accent2"/>
              </a:solidFill>
            </a:rPr>
            <a:t>)</a:t>
          </a:r>
          <a:r>
            <a:rPr lang="en-IN" sz="1400" b="1" baseline="0">
              <a:solidFill>
                <a:schemeClr val="tx1"/>
              </a:solidFill>
            </a:rPr>
            <a:t>/</a:t>
          </a:r>
          <a:r>
            <a:rPr lang="en-IN" sz="1400" b="1" baseline="0">
              <a:solidFill>
                <a:schemeClr val="tx1"/>
              </a:solidFill>
              <a:effectLst/>
              <a:latin typeface="+mn-lt"/>
              <a:ea typeface="+mn-ea"/>
              <a:cs typeface="+mn-cs"/>
            </a:rPr>
            <a:t>CPI at start of year</a:t>
          </a:r>
          <a:r>
            <a:rPr lang="en-IN" sz="1600" b="1" baseline="0">
              <a:solidFill>
                <a:schemeClr val="accent1"/>
              </a:solidFill>
              <a:effectLst/>
              <a:latin typeface="+mn-lt"/>
              <a:ea typeface="+mn-ea"/>
              <a:cs typeface="+mn-cs"/>
            </a:rPr>
            <a:t>)</a:t>
          </a:r>
          <a:r>
            <a:rPr lang="en-IN" sz="1400" b="1" baseline="0">
              <a:solidFill>
                <a:schemeClr val="tx1"/>
              </a:solidFill>
              <a:effectLst/>
              <a:latin typeface="+mn-lt"/>
              <a:ea typeface="+mn-ea"/>
              <a:cs typeface="+mn-cs"/>
            </a:rPr>
            <a:t>*100</a:t>
          </a:r>
          <a:endParaRPr lang="en-IN" sz="1400" b="1" baseline="0">
            <a:solidFill>
              <a:schemeClr val="tx1"/>
            </a:solidFill>
          </a:endParaRPr>
        </a:p>
      </xdr:txBody>
    </xdr:sp>
    <xdr:clientData/>
  </xdr:twoCellAnchor>
  <xdr:twoCellAnchor>
    <xdr:from>
      <xdr:col>10</xdr:col>
      <xdr:colOff>594360</xdr:colOff>
      <xdr:row>39</xdr:row>
      <xdr:rowOff>114300</xdr:rowOff>
    </xdr:from>
    <xdr:to>
      <xdr:col>13</xdr:col>
      <xdr:colOff>304800</xdr:colOff>
      <xdr:row>41</xdr:row>
      <xdr:rowOff>83820</xdr:rowOff>
    </xdr:to>
    <xdr:sp macro="" textlink="">
      <xdr:nvSpPr>
        <xdr:cNvPr id="40" name="Rectangle: Rounded Corners 39">
          <a:extLst>
            <a:ext uri="{FF2B5EF4-FFF2-40B4-BE49-F238E27FC236}">
              <a16:creationId xmlns:a16="http://schemas.microsoft.com/office/drawing/2014/main" id="{67BC350C-C9EB-5FE9-F43D-8688B099FA95}"/>
            </a:ext>
          </a:extLst>
        </xdr:cNvPr>
        <xdr:cNvSpPr/>
      </xdr:nvSpPr>
      <xdr:spPr>
        <a:xfrm>
          <a:off x="6690360" y="7261860"/>
          <a:ext cx="1539240" cy="33528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 </a:t>
          </a:r>
          <a:r>
            <a:rPr lang="en-IN" sz="1400" b="1">
              <a:solidFill>
                <a:schemeClr val="tx1"/>
              </a:solidFill>
            </a:rPr>
            <a:t>FORMULA USED </a:t>
          </a:r>
          <a:endParaRPr lang="en-IN" sz="1100" b="1">
            <a:solidFill>
              <a:schemeClr val="tx1"/>
            </a:solidFill>
          </a:endParaRPr>
        </a:p>
      </xdr:txBody>
    </xdr:sp>
    <xdr:clientData/>
  </xdr:twoCellAnchor>
  <xdr:twoCellAnchor>
    <xdr:from>
      <xdr:col>0</xdr:col>
      <xdr:colOff>201706</xdr:colOff>
      <xdr:row>63</xdr:row>
      <xdr:rowOff>142539</xdr:rowOff>
    </xdr:from>
    <xdr:to>
      <xdr:col>19</xdr:col>
      <xdr:colOff>343199</xdr:colOff>
      <xdr:row>102</xdr:row>
      <xdr:rowOff>119529</xdr:rowOff>
    </xdr:to>
    <xdr:sp macro="" textlink="">
      <xdr:nvSpPr>
        <xdr:cNvPr id="41" name="Rectangle 40">
          <a:extLst>
            <a:ext uri="{FF2B5EF4-FFF2-40B4-BE49-F238E27FC236}">
              <a16:creationId xmlns:a16="http://schemas.microsoft.com/office/drawing/2014/main" id="{3096A5D3-B363-855B-6679-93DEFD2D6F07}"/>
            </a:ext>
          </a:extLst>
        </xdr:cNvPr>
        <xdr:cNvSpPr/>
      </xdr:nvSpPr>
      <xdr:spPr>
        <a:xfrm>
          <a:off x="201706" y="11460480"/>
          <a:ext cx="11780669" cy="696946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400" b="1" baseline="0">
            <a:solidFill>
              <a:srgbClr val="0070C0"/>
            </a:solidFill>
          </a:endParaRPr>
        </a:p>
      </xdr:txBody>
    </xdr:sp>
    <xdr:clientData/>
  </xdr:twoCellAnchor>
  <xdr:twoCellAnchor>
    <xdr:from>
      <xdr:col>0</xdr:col>
      <xdr:colOff>121920</xdr:colOff>
      <xdr:row>61</xdr:row>
      <xdr:rowOff>167640</xdr:rowOff>
    </xdr:from>
    <xdr:to>
      <xdr:col>2</xdr:col>
      <xdr:colOff>350520</xdr:colOff>
      <xdr:row>63</xdr:row>
      <xdr:rowOff>137160</xdr:rowOff>
    </xdr:to>
    <xdr:sp macro="" textlink="">
      <xdr:nvSpPr>
        <xdr:cNvPr id="42" name="Rectangle: Rounded Corners 41">
          <a:extLst>
            <a:ext uri="{FF2B5EF4-FFF2-40B4-BE49-F238E27FC236}">
              <a16:creationId xmlns:a16="http://schemas.microsoft.com/office/drawing/2014/main" id="{4CFA0FF6-2E92-F387-6DCD-1AC6502ED660}"/>
            </a:ext>
          </a:extLst>
        </xdr:cNvPr>
        <xdr:cNvSpPr/>
      </xdr:nvSpPr>
      <xdr:spPr>
        <a:xfrm>
          <a:off x="121920" y="11338560"/>
          <a:ext cx="1447800" cy="335280"/>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solidFill>
            </a:rPr>
            <a:t>OBJECTIVE 3</a:t>
          </a:r>
        </a:p>
      </xdr:txBody>
    </xdr:sp>
    <xdr:clientData/>
  </xdr:twoCellAnchor>
  <xdr:twoCellAnchor>
    <xdr:from>
      <xdr:col>1</xdr:col>
      <xdr:colOff>22860</xdr:colOff>
      <xdr:row>64</xdr:row>
      <xdr:rowOff>91440</xdr:rowOff>
    </xdr:from>
    <xdr:to>
      <xdr:col>17</xdr:col>
      <xdr:colOff>327660</xdr:colOff>
      <xdr:row>66</xdr:row>
      <xdr:rowOff>167640</xdr:rowOff>
    </xdr:to>
    <xdr:sp macro="" textlink="">
      <xdr:nvSpPr>
        <xdr:cNvPr id="43" name="Rectangle 42">
          <a:extLst>
            <a:ext uri="{FF2B5EF4-FFF2-40B4-BE49-F238E27FC236}">
              <a16:creationId xmlns:a16="http://schemas.microsoft.com/office/drawing/2014/main" id="{A0253434-8616-E071-1F46-DE83A89779D2}"/>
            </a:ext>
          </a:extLst>
        </xdr:cNvPr>
        <xdr:cNvSpPr/>
      </xdr:nvSpPr>
      <xdr:spPr>
        <a:xfrm>
          <a:off x="632460" y="11811000"/>
          <a:ext cx="10058400" cy="441960"/>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MONTH</a:t>
          </a:r>
          <a:r>
            <a:rPr lang="en-IN" sz="1800" b="1" baseline="0">
              <a:solidFill>
                <a:schemeClr val="tx1"/>
              </a:solidFill>
            </a:rPr>
            <a:t> ON MONTH </a:t>
          </a:r>
          <a:r>
            <a:rPr lang="en-IN" sz="1800" b="1">
              <a:solidFill>
                <a:schemeClr val="tx1"/>
              </a:solidFill>
            </a:rPr>
            <a:t>INFLATION RATE OF FOOD BUCKET CATEGORY FOR</a:t>
          </a:r>
          <a:r>
            <a:rPr lang="en-IN" sz="1800" b="1" baseline="0">
              <a:solidFill>
                <a:schemeClr val="tx1"/>
              </a:solidFill>
            </a:rPr>
            <a:t> 12 MONTHS ENDING MAY 2023</a:t>
          </a:r>
          <a:r>
            <a:rPr lang="en-IN" sz="1800" b="1">
              <a:solidFill>
                <a:schemeClr val="tx1"/>
              </a:solidFill>
            </a:rPr>
            <a:t> </a:t>
          </a:r>
          <a:r>
            <a:rPr lang="en-IN" sz="1800" b="1" baseline="0">
              <a:solidFill>
                <a:schemeClr val="tx1"/>
              </a:solidFill>
            </a:rPr>
            <a:t> </a:t>
          </a:r>
          <a:endParaRPr lang="en-IN" sz="1800" b="1">
            <a:solidFill>
              <a:schemeClr val="tx1"/>
            </a:solidFill>
          </a:endParaRPr>
        </a:p>
      </xdr:txBody>
    </xdr:sp>
    <xdr:clientData/>
  </xdr:twoCellAnchor>
  <xdr:twoCellAnchor>
    <xdr:from>
      <xdr:col>12</xdr:col>
      <xdr:colOff>411480</xdr:colOff>
      <xdr:row>67</xdr:row>
      <xdr:rowOff>99060</xdr:rowOff>
    </xdr:from>
    <xdr:to>
      <xdr:col>15</xdr:col>
      <xdr:colOff>121920</xdr:colOff>
      <xdr:row>69</xdr:row>
      <xdr:rowOff>68580</xdr:rowOff>
    </xdr:to>
    <xdr:sp macro="" textlink="">
      <xdr:nvSpPr>
        <xdr:cNvPr id="47" name="Rectangle: Rounded Corners 46">
          <a:extLst>
            <a:ext uri="{FF2B5EF4-FFF2-40B4-BE49-F238E27FC236}">
              <a16:creationId xmlns:a16="http://schemas.microsoft.com/office/drawing/2014/main" id="{C0C600D1-1276-45C2-9800-D7C358C32EAC}"/>
            </a:ext>
          </a:extLst>
        </xdr:cNvPr>
        <xdr:cNvSpPr/>
      </xdr:nvSpPr>
      <xdr:spPr>
        <a:xfrm>
          <a:off x="7726680" y="12367260"/>
          <a:ext cx="1539240" cy="33528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 </a:t>
          </a:r>
          <a:r>
            <a:rPr lang="en-IN" sz="1400" b="1">
              <a:solidFill>
                <a:schemeClr val="tx1"/>
              </a:solidFill>
            </a:rPr>
            <a:t>FORMULA USED </a:t>
          </a:r>
          <a:endParaRPr lang="en-IN" sz="1100" b="1">
            <a:solidFill>
              <a:schemeClr val="tx1"/>
            </a:solidFill>
          </a:endParaRPr>
        </a:p>
      </xdr:txBody>
    </xdr:sp>
    <xdr:clientData/>
  </xdr:twoCellAnchor>
  <xdr:twoCellAnchor>
    <xdr:from>
      <xdr:col>12</xdr:col>
      <xdr:colOff>464820</xdr:colOff>
      <xdr:row>69</xdr:row>
      <xdr:rowOff>68580</xdr:rowOff>
    </xdr:from>
    <xdr:to>
      <xdr:col>19</xdr:col>
      <xdr:colOff>304800</xdr:colOff>
      <xdr:row>75</xdr:row>
      <xdr:rowOff>175260</xdr:rowOff>
    </xdr:to>
    <xdr:sp macro="" textlink="">
      <xdr:nvSpPr>
        <xdr:cNvPr id="52" name="Rectangle 51">
          <a:extLst>
            <a:ext uri="{FF2B5EF4-FFF2-40B4-BE49-F238E27FC236}">
              <a16:creationId xmlns:a16="http://schemas.microsoft.com/office/drawing/2014/main" id="{68A2A855-4C96-44BD-BC05-3E2A50FAF5E6}"/>
            </a:ext>
          </a:extLst>
        </xdr:cNvPr>
        <xdr:cNvSpPr/>
      </xdr:nvSpPr>
      <xdr:spPr>
        <a:xfrm>
          <a:off x="7780020" y="12702540"/>
          <a:ext cx="4107180" cy="120396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400" b="1">
            <a:solidFill>
              <a:schemeClr val="tx1"/>
            </a:solidFill>
          </a:endParaRPr>
        </a:p>
        <a:p>
          <a:pPr algn="ctr"/>
          <a:r>
            <a:rPr lang="en-IN" sz="1400" b="1">
              <a:solidFill>
                <a:schemeClr val="tx1"/>
              </a:solidFill>
            </a:rPr>
            <a:t>Annual Inflation Rate</a:t>
          </a:r>
          <a:r>
            <a:rPr lang="en-IN" sz="1400" b="1" baseline="0">
              <a:solidFill>
                <a:schemeClr val="tx1"/>
              </a:solidFill>
            </a:rPr>
            <a:t> =</a:t>
          </a:r>
        </a:p>
        <a:p>
          <a:pPr algn="ctr"/>
          <a:r>
            <a:rPr lang="en-IN" sz="1400" b="1" baseline="0">
              <a:solidFill>
                <a:schemeClr val="tx1"/>
              </a:solidFill>
            </a:rPr>
            <a:t> </a:t>
          </a:r>
          <a:r>
            <a:rPr lang="en-IN" sz="1800" b="1" baseline="0">
              <a:solidFill>
                <a:schemeClr val="accent1"/>
              </a:solidFill>
            </a:rPr>
            <a:t>(</a:t>
          </a:r>
          <a:r>
            <a:rPr lang="en-IN" sz="1400" b="1" baseline="0">
              <a:solidFill>
                <a:schemeClr val="accent2"/>
              </a:solidFill>
            </a:rPr>
            <a:t>(</a:t>
          </a:r>
          <a:r>
            <a:rPr lang="en-IN" sz="1400" b="1" baseline="0">
              <a:solidFill>
                <a:schemeClr val="tx1"/>
              </a:solidFill>
            </a:rPr>
            <a:t>CPI at current month - CPI at previous month</a:t>
          </a:r>
          <a:r>
            <a:rPr lang="en-IN" sz="1400" b="1" baseline="0">
              <a:solidFill>
                <a:schemeClr val="accent2"/>
              </a:solidFill>
            </a:rPr>
            <a:t>)</a:t>
          </a:r>
          <a:r>
            <a:rPr lang="en-IN" sz="1400" b="1" baseline="0">
              <a:solidFill>
                <a:schemeClr val="tx1"/>
              </a:solidFill>
            </a:rPr>
            <a:t>/</a:t>
          </a:r>
          <a:r>
            <a:rPr lang="en-IN" sz="1400" b="1" baseline="0">
              <a:solidFill>
                <a:schemeClr val="tx1"/>
              </a:solidFill>
              <a:effectLst/>
              <a:latin typeface="+mn-lt"/>
              <a:ea typeface="+mn-ea"/>
              <a:cs typeface="+mn-cs"/>
            </a:rPr>
            <a:t>CPI at previous month</a:t>
          </a:r>
          <a:r>
            <a:rPr lang="en-IN" sz="1600" b="1" baseline="0">
              <a:solidFill>
                <a:schemeClr val="accent1"/>
              </a:solidFill>
              <a:effectLst/>
              <a:latin typeface="+mn-lt"/>
              <a:ea typeface="+mn-ea"/>
              <a:cs typeface="+mn-cs"/>
            </a:rPr>
            <a:t>)</a:t>
          </a:r>
          <a:r>
            <a:rPr lang="en-IN" sz="1400" b="1" baseline="0">
              <a:solidFill>
                <a:schemeClr val="tx1"/>
              </a:solidFill>
              <a:effectLst/>
              <a:latin typeface="+mn-lt"/>
              <a:ea typeface="+mn-ea"/>
              <a:cs typeface="+mn-cs"/>
            </a:rPr>
            <a:t>*100</a:t>
          </a:r>
          <a:endParaRPr lang="en-IN" sz="1400" b="1" baseline="0">
            <a:solidFill>
              <a:schemeClr val="tx1"/>
            </a:solidFill>
          </a:endParaRPr>
        </a:p>
      </xdr:txBody>
    </xdr:sp>
    <xdr:clientData/>
  </xdr:twoCellAnchor>
  <xdr:twoCellAnchor>
    <xdr:from>
      <xdr:col>12</xdr:col>
      <xdr:colOff>419100</xdr:colOff>
      <xdr:row>76</xdr:row>
      <xdr:rowOff>167640</xdr:rowOff>
    </xdr:from>
    <xdr:to>
      <xdr:col>14</xdr:col>
      <xdr:colOff>487680</xdr:colOff>
      <xdr:row>78</xdr:row>
      <xdr:rowOff>129540</xdr:rowOff>
    </xdr:to>
    <xdr:sp macro="" textlink="">
      <xdr:nvSpPr>
        <xdr:cNvPr id="54" name="Rectangle: Rounded Corners 53">
          <a:extLst>
            <a:ext uri="{FF2B5EF4-FFF2-40B4-BE49-F238E27FC236}">
              <a16:creationId xmlns:a16="http://schemas.microsoft.com/office/drawing/2014/main" id="{0B3E8EBF-84C5-498A-90BB-1F4C8F178B53}"/>
            </a:ext>
          </a:extLst>
        </xdr:cNvPr>
        <xdr:cNvSpPr/>
      </xdr:nvSpPr>
      <xdr:spPr>
        <a:xfrm>
          <a:off x="7734300" y="14081760"/>
          <a:ext cx="1287780" cy="32766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KEY INSIGHTS</a:t>
          </a:r>
        </a:p>
      </xdr:txBody>
    </xdr:sp>
    <xdr:clientData/>
  </xdr:twoCellAnchor>
  <xdr:twoCellAnchor>
    <xdr:from>
      <xdr:col>12</xdr:col>
      <xdr:colOff>472440</xdr:colOff>
      <xdr:row>78</xdr:row>
      <xdr:rowOff>137160</xdr:rowOff>
    </xdr:from>
    <xdr:to>
      <xdr:col>19</xdr:col>
      <xdr:colOff>297180</xdr:colOff>
      <xdr:row>84</xdr:row>
      <xdr:rowOff>38100</xdr:rowOff>
    </xdr:to>
    <xdr:sp macro="" textlink="">
      <xdr:nvSpPr>
        <xdr:cNvPr id="58" name="Rectangle 57">
          <a:extLst>
            <a:ext uri="{FF2B5EF4-FFF2-40B4-BE49-F238E27FC236}">
              <a16:creationId xmlns:a16="http://schemas.microsoft.com/office/drawing/2014/main" id="{1652BF44-8B04-7894-F3AE-262613D7658F}"/>
            </a:ext>
          </a:extLst>
        </xdr:cNvPr>
        <xdr:cNvSpPr/>
      </xdr:nvSpPr>
      <xdr:spPr>
        <a:xfrm>
          <a:off x="7787640" y="14417040"/>
          <a:ext cx="4091940" cy="998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a:t>
          </a:r>
          <a:r>
            <a:rPr lang="en-IN" sz="1400" b="0" baseline="0">
              <a:solidFill>
                <a:schemeClr val="tx1"/>
              </a:solidFill>
            </a:rPr>
            <a:t> June 2022 has highest Inflation Rate that is 1.03.</a:t>
          </a:r>
        </a:p>
        <a:p>
          <a:pPr algn="l"/>
          <a:r>
            <a:rPr lang="en-IN" sz="1400" b="0" baseline="0">
              <a:solidFill>
                <a:schemeClr val="tx1"/>
              </a:solidFill>
            </a:rPr>
            <a:t>- February 2023 has lowest Inflation Rate that is -0.59.</a:t>
          </a:r>
        </a:p>
        <a:p>
          <a:pPr algn="l"/>
          <a:r>
            <a:rPr lang="en-IN" sz="1400" b="0" baseline="0">
              <a:solidFill>
                <a:schemeClr val="tx1"/>
              </a:solidFill>
            </a:rPr>
            <a:t>- After february 2023, there is a continuous increase in Inflation Rate </a:t>
          </a:r>
          <a:endParaRPr lang="en-IN" sz="1400" b="0">
            <a:solidFill>
              <a:schemeClr val="tx1"/>
            </a:solidFill>
          </a:endParaRPr>
        </a:p>
      </xdr:txBody>
    </xdr:sp>
    <xdr:clientData/>
  </xdr:twoCellAnchor>
  <xdr:twoCellAnchor>
    <xdr:from>
      <xdr:col>2</xdr:col>
      <xdr:colOff>242794</xdr:colOff>
      <xdr:row>100</xdr:row>
      <xdr:rowOff>59166</xdr:rowOff>
    </xdr:from>
    <xdr:to>
      <xdr:col>16</xdr:col>
      <xdr:colOff>374575</xdr:colOff>
      <xdr:row>102</xdr:row>
      <xdr:rowOff>121396</xdr:rowOff>
    </xdr:to>
    <xdr:sp macro="" textlink="">
      <xdr:nvSpPr>
        <xdr:cNvPr id="60" name="Rectangle 59">
          <a:extLst>
            <a:ext uri="{FF2B5EF4-FFF2-40B4-BE49-F238E27FC236}">
              <a16:creationId xmlns:a16="http://schemas.microsoft.com/office/drawing/2014/main" id="{2B7FE801-BA8A-4113-BE80-3D8CA1EF253C}"/>
            </a:ext>
          </a:extLst>
        </xdr:cNvPr>
        <xdr:cNvSpPr/>
      </xdr:nvSpPr>
      <xdr:spPr>
        <a:xfrm>
          <a:off x="1456765" y="18744975"/>
          <a:ext cx="8629575" cy="435759"/>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DATASET :</a:t>
          </a:r>
          <a:r>
            <a:rPr lang="en-IN" sz="1400" b="1" baseline="0">
              <a:solidFill>
                <a:schemeClr val="tx1"/>
              </a:solidFill>
            </a:rPr>
            <a:t> CPI INFLATION                                                                                                         DATA TIME : JUNE'22 - MAY'23</a:t>
          </a:r>
          <a:endParaRPr lang="en-IN" sz="1400" b="1">
            <a:solidFill>
              <a:schemeClr val="tx1"/>
            </a:solidFill>
          </a:endParaRPr>
        </a:p>
      </xdr:txBody>
    </xdr:sp>
    <xdr:clientData/>
  </xdr:twoCellAnchor>
  <xdr:twoCellAnchor>
    <xdr:from>
      <xdr:col>0</xdr:col>
      <xdr:colOff>220980</xdr:colOff>
      <xdr:row>64</xdr:row>
      <xdr:rowOff>160020</xdr:rowOff>
    </xdr:from>
    <xdr:to>
      <xdr:col>0</xdr:col>
      <xdr:colOff>556260</xdr:colOff>
      <xdr:row>66</xdr:row>
      <xdr:rowOff>96012</xdr:rowOff>
    </xdr:to>
    <xdr:sp macro="" textlink="">
      <xdr:nvSpPr>
        <xdr:cNvPr id="63" name="Arrow: Right 62">
          <a:extLst>
            <a:ext uri="{FF2B5EF4-FFF2-40B4-BE49-F238E27FC236}">
              <a16:creationId xmlns:a16="http://schemas.microsoft.com/office/drawing/2014/main" id="{3001F751-EE5F-AC43-CD8A-E49853F33517}"/>
            </a:ext>
          </a:extLst>
        </xdr:cNvPr>
        <xdr:cNvSpPr/>
      </xdr:nvSpPr>
      <xdr:spPr>
        <a:xfrm>
          <a:off x="220980" y="11879580"/>
          <a:ext cx="335280" cy="30175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213360</xdr:colOff>
      <xdr:row>84</xdr:row>
      <xdr:rowOff>175260</xdr:rowOff>
    </xdr:from>
    <xdr:to>
      <xdr:col>0</xdr:col>
      <xdr:colOff>548640</xdr:colOff>
      <xdr:row>86</xdr:row>
      <xdr:rowOff>111252</xdr:rowOff>
    </xdr:to>
    <xdr:sp macro="" textlink="">
      <xdr:nvSpPr>
        <xdr:cNvPr id="65" name="Arrow: Right 64">
          <a:extLst>
            <a:ext uri="{FF2B5EF4-FFF2-40B4-BE49-F238E27FC236}">
              <a16:creationId xmlns:a16="http://schemas.microsoft.com/office/drawing/2014/main" id="{D0BFE98F-67BF-4EF3-AA41-C5FD971F99F9}"/>
            </a:ext>
          </a:extLst>
        </xdr:cNvPr>
        <xdr:cNvSpPr/>
      </xdr:nvSpPr>
      <xdr:spPr>
        <a:xfrm>
          <a:off x="213360" y="15552420"/>
          <a:ext cx="335280" cy="30175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60960</xdr:colOff>
      <xdr:row>84</xdr:row>
      <xdr:rowOff>175260</xdr:rowOff>
    </xdr:from>
    <xdr:to>
      <xdr:col>13</xdr:col>
      <xdr:colOff>575235</xdr:colOff>
      <xdr:row>86</xdr:row>
      <xdr:rowOff>152400</xdr:rowOff>
    </xdr:to>
    <xdr:sp macro="" textlink="">
      <xdr:nvSpPr>
        <xdr:cNvPr id="66" name="Rectangle 65">
          <a:extLst>
            <a:ext uri="{FF2B5EF4-FFF2-40B4-BE49-F238E27FC236}">
              <a16:creationId xmlns:a16="http://schemas.microsoft.com/office/drawing/2014/main" id="{34EE6125-7450-4488-45F8-D74D6F559728}"/>
            </a:ext>
          </a:extLst>
        </xdr:cNvPr>
        <xdr:cNvSpPr/>
      </xdr:nvSpPr>
      <xdr:spPr>
        <a:xfrm>
          <a:off x="673548" y="15258378"/>
          <a:ext cx="7865334" cy="335728"/>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ABSOLUTE</a:t>
          </a:r>
          <a:r>
            <a:rPr lang="en-IN" sz="1400" b="1" baseline="0">
              <a:solidFill>
                <a:schemeClr val="tx1"/>
              </a:solidFill>
            </a:rPr>
            <a:t> CHANGES IN INFLATION OVER SAME 12 MONTHS PERIOD OF FOOD SUB CATEGORIES ONLY  </a:t>
          </a:r>
          <a:endParaRPr lang="en-IN" sz="1400" b="1">
            <a:solidFill>
              <a:schemeClr val="tx1"/>
            </a:solidFill>
          </a:endParaRPr>
        </a:p>
      </xdr:txBody>
    </xdr:sp>
    <xdr:clientData/>
  </xdr:twoCellAnchor>
  <xdr:twoCellAnchor editAs="oneCell">
    <xdr:from>
      <xdr:col>0</xdr:col>
      <xdr:colOff>221279</xdr:colOff>
      <xdr:row>89</xdr:row>
      <xdr:rowOff>109226</xdr:rowOff>
    </xdr:from>
    <xdr:to>
      <xdr:col>19</xdr:col>
      <xdr:colOff>350819</xdr:colOff>
      <xdr:row>93</xdr:row>
      <xdr:rowOff>30137</xdr:rowOff>
    </xdr:to>
    <xdr:pic>
      <xdr:nvPicPr>
        <xdr:cNvPr id="67" name="Picture 66">
          <a:extLst>
            <a:ext uri="{FF2B5EF4-FFF2-40B4-BE49-F238E27FC236}">
              <a16:creationId xmlns:a16="http://schemas.microsoft.com/office/drawing/2014/main" id="{B46992D8-2BFA-2EBD-AB27-5F74C1CE6E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279" y="16088814"/>
          <a:ext cx="11768716" cy="63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7620</xdr:colOff>
      <xdr:row>87</xdr:row>
      <xdr:rowOff>53340</xdr:rowOff>
    </xdr:from>
    <xdr:to>
      <xdr:col>11</xdr:col>
      <xdr:colOff>381000</xdr:colOff>
      <xdr:row>89</xdr:row>
      <xdr:rowOff>30480</xdr:rowOff>
    </xdr:to>
    <xdr:sp macro="" textlink="">
      <xdr:nvSpPr>
        <xdr:cNvPr id="68" name="TextBox 67">
          <a:extLst>
            <a:ext uri="{FF2B5EF4-FFF2-40B4-BE49-F238E27FC236}">
              <a16:creationId xmlns:a16="http://schemas.microsoft.com/office/drawing/2014/main" id="{8E92D488-497A-2FCE-B936-FF2B89B91E3B}"/>
            </a:ext>
          </a:extLst>
        </xdr:cNvPr>
        <xdr:cNvSpPr txBox="1"/>
      </xdr:nvSpPr>
      <xdr:spPr>
        <a:xfrm>
          <a:off x="617220" y="15979140"/>
          <a:ext cx="6469380" cy="3429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 we calculated absolute changes on the basis quarter that</a:t>
          </a:r>
          <a:r>
            <a:rPr lang="en-IN" sz="1100" baseline="0"/>
            <a:t> is for month </a:t>
          </a:r>
          <a:r>
            <a:rPr lang="en-IN" sz="1100" baseline="0">
              <a:solidFill>
                <a:schemeClr val="dk1"/>
              </a:solidFill>
              <a:effectLst/>
              <a:latin typeface="+mn-lt"/>
              <a:ea typeface="+mn-ea"/>
              <a:cs typeface="+mn-cs"/>
            </a:rPr>
            <a:t>August,</a:t>
          </a:r>
          <a:r>
            <a:rPr lang="en-IN" sz="1100" baseline="0"/>
            <a:t> November,February,May</a:t>
          </a:r>
          <a:endParaRPr lang="en-IN" sz="1100"/>
        </a:p>
      </xdr:txBody>
    </xdr:sp>
    <xdr:clientData/>
  </xdr:twoCellAnchor>
  <xdr:twoCellAnchor>
    <xdr:from>
      <xdr:col>0</xdr:col>
      <xdr:colOff>381000</xdr:colOff>
      <xdr:row>94</xdr:row>
      <xdr:rowOff>171823</xdr:rowOff>
    </xdr:from>
    <xdr:to>
      <xdr:col>8</xdr:col>
      <xdr:colOff>283882</xdr:colOff>
      <xdr:row>96</xdr:row>
      <xdr:rowOff>74706</xdr:rowOff>
    </xdr:to>
    <xdr:sp macro="" textlink="">
      <xdr:nvSpPr>
        <xdr:cNvPr id="69" name="Rectangle 68">
          <a:extLst>
            <a:ext uri="{FF2B5EF4-FFF2-40B4-BE49-F238E27FC236}">
              <a16:creationId xmlns:a16="http://schemas.microsoft.com/office/drawing/2014/main" id="{55B8488E-9608-4193-1334-B87D85C14BFA}"/>
            </a:ext>
          </a:extLst>
        </xdr:cNvPr>
        <xdr:cNvSpPr/>
      </xdr:nvSpPr>
      <xdr:spPr>
        <a:xfrm>
          <a:off x="381000" y="17047882"/>
          <a:ext cx="4803588" cy="261471"/>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Absolute change = CPI at last</a:t>
          </a:r>
          <a:r>
            <a:rPr lang="en-IN" sz="1100" b="1" baseline="0">
              <a:solidFill>
                <a:schemeClr val="tx1"/>
              </a:solidFill>
            </a:rPr>
            <a:t> month of Quarter</a:t>
          </a:r>
          <a:r>
            <a:rPr lang="en-IN" sz="1100" b="1">
              <a:solidFill>
                <a:schemeClr val="tx1"/>
              </a:solidFill>
            </a:rPr>
            <a:t> - CPI</a:t>
          </a:r>
          <a:r>
            <a:rPr lang="en-IN" sz="1100" b="1" baseline="0">
              <a:solidFill>
                <a:schemeClr val="tx1"/>
              </a:solidFill>
            </a:rPr>
            <a:t> at first month of Quarter</a:t>
          </a:r>
          <a:endParaRPr lang="en-IN" sz="1100" b="1">
            <a:solidFill>
              <a:schemeClr val="tx1"/>
            </a:solidFill>
          </a:endParaRPr>
        </a:p>
      </xdr:txBody>
    </xdr:sp>
    <xdr:clientData/>
  </xdr:twoCellAnchor>
  <xdr:twoCellAnchor>
    <xdr:from>
      <xdr:col>0</xdr:col>
      <xdr:colOff>336176</xdr:colOff>
      <xdr:row>93</xdr:row>
      <xdr:rowOff>104588</xdr:rowOff>
    </xdr:from>
    <xdr:to>
      <xdr:col>2</xdr:col>
      <xdr:colOff>127000</xdr:colOff>
      <xdr:row>94</xdr:row>
      <xdr:rowOff>164351</xdr:rowOff>
    </xdr:to>
    <xdr:sp macro="" textlink="">
      <xdr:nvSpPr>
        <xdr:cNvPr id="70" name="Rectangle: Rounded Corners 69">
          <a:extLst>
            <a:ext uri="{FF2B5EF4-FFF2-40B4-BE49-F238E27FC236}">
              <a16:creationId xmlns:a16="http://schemas.microsoft.com/office/drawing/2014/main" id="{CA47ACDD-ED18-DCE2-829F-9E9F01DC0B68}"/>
            </a:ext>
          </a:extLst>
        </xdr:cNvPr>
        <xdr:cNvSpPr/>
      </xdr:nvSpPr>
      <xdr:spPr>
        <a:xfrm>
          <a:off x="336176" y="16801353"/>
          <a:ext cx="1016000" cy="239057"/>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Formula</a:t>
          </a:r>
          <a:r>
            <a:rPr lang="en-IN" sz="1100" b="1" baseline="0">
              <a:solidFill>
                <a:schemeClr val="tx1"/>
              </a:solidFill>
            </a:rPr>
            <a:t> Used</a:t>
          </a:r>
          <a:endParaRPr lang="en-IN" sz="1100" b="1">
            <a:solidFill>
              <a:schemeClr val="tx1"/>
            </a:solidFill>
          </a:endParaRPr>
        </a:p>
      </xdr:txBody>
    </xdr:sp>
    <xdr:clientData/>
  </xdr:twoCellAnchor>
  <xdr:twoCellAnchor>
    <xdr:from>
      <xdr:col>9</xdr:col>
      <xdr:colOff>231588</xdr:colOff>
      <xdr:row>94</xdr:row>
      <xdr:rowOff>171822</xdr:rowOff>
    </xdr:from>
    <xdr:to>
      <xdr:col>19</xdr:col>
      <xdr:colOff>298824</xdr:colOff>
      <xdr:row>99</xdr:row>
      <xdr:rowOff>126999</xdr:rowOff>
    </xdr:to>
    <xdr:sp macro="" textlink="">
      <xdr:nvSpPr>
        <xdr:cNvPr id="71" name="Rectangle 70">
          <a:extLst>
            <a:ext uri="{FF2B5EF4-FFF2-40B4-BE49-F238E27FC236}">
              <a16:creationId xmlns:a16="http://schemas.microsoft.com/office/drawing/2014/main" id="{EFFBE266-D8DD-F2D2-6F80-2205F8BB6849}"/>
            </a:ext>
          </a:extLst>
        </xdr:cNvPr>
        <xdr:cNvSpPr/>
      </xdr:nvSpPr>
      <xdr:spPr>
        <a:xfrm>
          <a:off x="5744882" y="17047881"/>
          <a:ext cx="6193118" cy="85164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After</a:t>
          </a:r>
          <a:r>
            <a:rPr lang="en-IN" sz="1100" baseline="0">
              <a:solidFill>
                <a:schemeClr val="tx1"/>
              </a:solidFill>
            </a:rPr>
            <a:t> getting the absolute change value and anlysing this by using conditional formatting , we came to the point that category SPICES has the higher contribution among all sub categories of Broader Food Category as spices doesn't have any value in negatives and has an average value of 6.2 which is the highest among all category of food bucket.</a:t>
          </a:r>
          <a:endParaRPr lang="en-IN" sz="1100">
            <a:solidFill>
              <a:schemeClr val="tx1"/>
            </a:solidFill>
          </a:endParaRPr>
        </a:p>
      </xdr:txBody>
    </xdr:sp>
    <xdr:clientData/>
  </xdr:twoCellAnchor>
  <xdr:twoCellAnchor>
    <xdr:from>
      <xdr:col>9</xdr:col>
      <xdr:colOff>194236</xdr:colOff>
      <xdr:row>93</xdr:row>
      <xdr:rowOff>97116</xdr:rowOff>
    </xdr:from>
    <xdr:to>
      <xdr:col>10</xdr:col>
      <xdr:colOff>410884</xdr:colOff>
      <xdr:row>94</xdr:row>
      <xdr:rowOff>164351</xdr:rowOff>
    </xdr:to>
    <xdr:sp macro="" textlink="">
      <xdr:nvSpPr>
        <xdr:cNvPr id="72" name="Rectangle: Rounded Corners 71">
          <a:extLst>
            <a:ext uri="{FF2B5EF4-FFF2-40B4-BE49-F238E27FC236}">
              <a16:creationId xmlns:a16="http://schemas.microsoft.com/office/drawing/2014/main" id="{35E47985-668C-AAC7-D037-1112C4730D0B}"/>
            </a:ext>
          </a:extLst>
        </xdr:cNvPr>
        <xdr:cNvSpPr/>
      </xdr:nvSpPr>
      <xdr:spPr>
        <a:xfrm>
          <a:off x="5707530" y="16793881"/>
          <a:ext cx="829236" cy="246529"/>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INSIGHTS</a:t>
          </a:r>
        </a:p>
      </xdr:txBody>
    </xdr:sp>
    <xdr:clientData/>
  </xdr:twoCellAnchor>
  <xdr:twoCellAnchor>
    <xdr:from>
      <xdr:col>0</xdr:col>
      <xdr:colOff>224118</xdr:colOff>
      <xdr:row>106</xdr:row>
      <xdr:rowOff>141941</xdr:rowOff>
    </xdr:from>
    <xdr:to>
      <xdr:col>19</xdr:col>
      <xdr:colOff>522942</xdr:colOff>
      <xdr:row>131</xdr:row>
      <xdr:rowOff>119530</xdr:rowOff>
    </xdr:to>
    <xdr:sp macro="" textlink="">
      <xdr:nvSpPr>
        <xdr:cNvPr id="4" name="Rectangle 3">
          <a:extLst>
            <a:ext uri="{FF2B5EF4-FFF2-40B4-BE49-F238E27FC236}">
              <a16:creationId xmlns:a16="http://schemas.microsoft.com/office/drawing/2014/main" id="{DB85531C-6D69-DCD5-C2EC-B5CBA9A96AE4}"/>
            </a:ext>
          </a:extLst>
        </xdr:cNvPr>
        <xdr:cNvSpPr/>
      </xdr:nvSpPr>
      <xdr:spPr>
        <a:xfrm>
          <a:off x="224118" y="19169529"/>
          <a:ext cx="11938000" cy="445994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164353</xdr:colOff>
      <xdr:row>105</xdr:row>
      <xdr:rowOff>7472</xdr:rowOff>
    </xdr:from>
    <xdr:to>
      <xdr:col>2</xdr:col>
      <xdr:colOff>164353</xdr:colOff>
      <xdr:row>106</xdr:row>
      <xdr:rowOff>127001</xdr:rowOff>
    </xdr:to>
    <xdr:sp macro="" textlink="">
      <xdr:nvSpPr>
        <xdr:cNvPr id="8" name="Rectangle: Rounded Corners 7">
          <a:extLst>
            <a:ext uri="{FF2B5EF4-FFF2-40B4-BE49-F238E27FC236}">
              <a16:creationId xmlns:a16="http://schemas.microsoft.com/office/drawing/2014/main" id="{DFAD8A8F-B90E-2385-A185-A3167A41B9AF}"/>
            </a:ext>
          </a:extLst>
        </xdr:cNvPr>
        <xdr:cNvSpPr/>
      </xdr:nvSpPr>
      <xdr:spPr>
        <a:xfrm>
          <a:off x="164353" y="18855766"/>
          <a:ext cx="1225176" cy="298823"/>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OBJECTIVE 4</a:t>
          </a:r>
        </a:p>
      </xdr:txBody>
    </xdr:sp>
    <xdr:clientData/>
  </xdr:twoCellAnchor>
  <xdr:twoCellAnchor>
    <xdr:from>
      <xdr:col>0</xdr:col>
      <xdr:colOff>231588</xdr:colOff>
      <xdr:row>106</xdr:row>
      <xdr:rowOff>141941</xdr:rowOff>
    </xdr:from>
    <xdr:to>
      <xdr:col>16</xdr:col>
      <xdr:colOff>455706</xdr:colOff>
      <xdr:row>110</xdr:row>
      <xdr:rowOff>74705</xdr:rowOff>
    </xdr:to>
    <xdr:sp macro="" textlink="">
      <xdr:nvSpPr>
        <xdr:cNvPr id="9" name="Rectangle 8">
          <a:extLst>
            <a:ext uri="{FF2B5EF4-FFF2-40B4-BE49-F238E27FC236}">
              <a16:creationId xmlns:a16="http://schemas.microsoft.com/office/drawing/2014/main" id="{A2FCB5AE-0BFE-3682-BA79-CBA673963D35}"/>
            </a:ext>
          </a:extLst>
        </xdr:cNvPr>
        <xdr:cNvSpPr/>
      </xdr:nvSpPr>
      <xdr:spPr>
        <a:xfrm>
          <a:off x="231588" y="19169529"/>
          <a:ext cx="10025530" cy="649941"/>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INVESTIGATE</a:t>
          </a:r>
          <a:r>
            <a:rPr lang="en-IN" sz="1600" b="1" baseline="0">
              <a:solidFill>
                <a:schemeClr val="tx1"/>
              </a:solidFill>
            </a:rPr>
            <a:t> ONSET AND PROGRESSION OF COVID 19 PANDEMIC AFFECTED INFLATION RATES IN INDIA</a:t>
          </a:r>
        </a:p>
        <a:p>
          <a:pPr algn="l"/>
          <a:r>
            <a:rPr lang="en-IN" sz="1600" b="1">
              <a:solidFill>
                <a:schemeClr val="tx1"/>
              </a:solidFill>
            </a:rPr>
            <a:t>- ANALYZE THE IMPACT OF KEY PANDEMIC MILESTONE(FIRST LOCKDOWN) ON THE CPI INFLATION %</a:t>
          </a:r>
        </a:p>
      </xdr:txBody>
    </xdr:sp>
    <xdr:clientData/>
  </xdr:twoCellAnchor>
  <xdr:twoCellAnchor>
    <xdr:from>
      <xdr:col>12</xdr:col>
      <xdr:colOff>560294</xdr:colOff>
      <xdr:row>113</xdr:row>
      <xdr:rowOff>171824</xdr:rowOff>
    </xdr:from>
    <xdr:to>
      <xdr:col>16</xdr:col>
      <xdr:colOff>358588</xdr:colOff>
      <xdr:row>118</xdr:row>
      <xdr:rowOff>89647</xdr:rowOff>
    </xdr:to>
    <xdr:sp macro="" textlink="">
      <xdr:nvSpPr>
        <xdr:cNvPr id="12" name="Rectangle 11">
          <a:extLst>
            <a:ext uri="{FF2B5EF4-FFF2-40B4-BE49-F238E27FC236}">
              <a16:creationId xmlns:a16="http://schemas.microsoft.com/office/drawing/2014/main" id="{BF1E116A-3F65-0CD2-2E7E-9BCB1DD61FCE}"/>
            </a:ext>
          </a:extLst>
        </xdr:cNvPr>
        <xdr:cNvSpPr/>
      </xdr:nvSpPr>
      <xdr:spPr>
        <a:xfrm>
          <a:off x="7911353" y="20454471"/>
          <a:ext cx="2248647" cy="81429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 HEALTHCARE</a:t>
          </a:r>
        </a:p>
        <a:p>
          <a:pPr algn="l"/>
          <a:r>
            <a:rPr lang="en-IN" sz="1400" b="1">
              <a:solidFill>
                <a:schemeClr val="tx1"/>
              </a:solidFill>
            </a:rPr>
            <a:t>-</a:t>
          </a:r>
          <a:r>
            <a:rPr lang="en-IN" sz="1400" b="1" baseline="0">
              <a:solidFill>
                <a:schemeClr val="tx1"/>
              </a:solidFill>
            </a:rPr>
            <a:t> FOOD</a:t>
          </a:r>
        </a:p>
        <a:p>
          <a:pPr algn="l"/>
          <a:r>
            <a:rPr lang="en-IN" sz="1400" b="1" baseline="0">
              <a:solidFill>
                <a:schemeClr val="tx1"/>
              </a:solidFill>
            </a:rPr>
            <a:t>- ESSENTIAL SERVICES</a:t>
          </a:r>
          <a:endParaRPr lang="en-IN" sz="1400" b="1">
            <a:solidFill>
              <a:schemeClr val="tx1"/>
            </a:solidFill>
          </a:endParaRPr>
        </a:p>
      </xdr:txBody>
    </xdr:sp>
    <xdr:clientData/>
  </xdr:twoCellAnchor>
  <xdr:twoCellAnchor>
    <xdr:from>
      <xdr:col>12</xdr:col>
      <xdr:colOff>470646</xdr:colOff>
      <xdr:row>111</xdr:row>
      <xdr:rowOff>127001</xdr:rowOff>
    </xdr:from>
    <xdr:to>
      <xdr:col>14</xdr:col>
      <xdr:colOff>552823</xdr:colOff>
      <xdr:row>113</xdr:row>
      <xdr:rowOff>171825</xdr:rowOff>
    </xdr:to>
    <xdr:sp macro="" textlink="">
      <xdr:nvSpPr>
        <xdr:cNvPr id="13" name="Rectangle: Rounded Corners 12">
          <a:extLst>
            <a:ext uri="{FF2B5EF4-FFF2-40B4-BE49-F238E27FC236}">
              <a16:creationId xmlns:a16="http://schemas.microsoft.com/office/drawing/2014/main" id="{4FD9876B-E616-E7D9-2D4D-34CAC6435C5B}"/>
            </a:ext>
          </a:extLst>
        </xdr:cNvPr>
        <xdr:cNvSpPr/>
      </xdr:nvSpPr>
      <xdr:spPr>
        <a:xfrm>
          <a:off x="7821705" y="20051060"/>
          <a:ext cx="1307353" cy="403412"/>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CATEGORIES</a:t>
          </a:r>
          <a:r>
            <a:rPr lang="en-IN" sz="1400" b="1" baseline="0">
              <a:solidFill>
                <a:schemeClr val="tx1"/>
              </a:solidFill>
            </a:rPr>
            <a:t> </a:t>
          </a:r>
          <a:endParaRPr lang="en-IN" sz="1400" b="1">
            <a:solidFill>
              <a:schemeClr val="tx1"/>
            </a:solidFill>
          </a:endParaRPr>
        </a:p>
      </xdr:txBody>
    </xdr:sp>
    <xdr:clientData/>
  </xdr:twoCellAnchor>
  <xdr:twoCellAnchor>
    <xdr:from>
      <xdr:col>0</xdr:col>
      <xdr:colOff>336177</xdr:colOff>
      <xdr:row>110</xdr:row>
      <xdr:rowOff>127001</xdr:rowOff>
    </xdr:from>
    <xdr:to>
      <xdr:col>11</xdr:col>
      <xdr:colOff>216647</xdr:colOff>
      <xdr:row>112</xdr:row>
      <xdr:rowOff>22412</xdr:rowOff>
    </xdr:to>
    <xdr:sp macro="" textlink="">
      <xdr:nvSpPr>
        <xdr:cNvPr id="14" name="TextBox 13">
          <a:extLst>
            <a:ext uri="{FF2B5EF4-FFF2-40B4-BE49-F238E27FC236}">
              <a16:creationId xmlns:a16="http://schemas.microsoft.com/office/drawing/2014/main" id="{FF92314A-9DE8-9F47-3C6A-C92EC0F017D1}"/>
            </a:ext>
          </a:extLst>
        </xdr:cNvPr>
        <xdr:cNvSpPr txBox="1"/>
      </xdr:nvSpPr>
      <xdr:spPr>
        <a:xfrm>
          <a:off x="336177" y="19871766"/>
          <a:ext cx="6618941" cy="253999"/>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t>This</a:t>
          </a:r>
          <a:r>
            <a:rPr lang="en-IN" sz="1200" baseline="0"/>
            <a:t> Graph represents the trends in Inflation Rate 6 month before and 6 month after the March 2020</a:t>
          </a:r>
          <a:endParaRPr lang="en-IN" sz="1200"/>
        </a:p>
      </xdr:txBody>
    </xdr:sp>
    <xdr:clientData/>
  </xdr:twoCellAnchor>
  <xdr:twoCellAnchor>
    <xdr:from>
      <xdr:col>12</xdr:col>
      <xdr:colOff>470647</xdr:colOff>
      <xdr:row>120</xdr:row>
      <xdr:rowOff>22412</xdr:rowOff>
    </xdr:from>
    <xdr:to>
      <xdr:col>14</xdr:col>
      <xdr:colOff>575236</xdr:colOff>
      <xdr:row>122</xdr:row>
      <xdr:rowOff>29882</xdr:rowOff>
    </xdr:to>
    <xdr:sp macro="" textlink="">
      <xdr:nvSpPr>
        <xdr:cNvPr id="15" name="Rectangle: Rounded Corners 14">
          <a:extLst>
            <a:ext uri="{FF2B5EF4-FFF2-40B4-BE49-F238E27FC236}">
              <a16:creationId xmlns:a16="http://schemas.microsoft.com/office/drawing/2014/main" id="{9DC9D003-21D6-99D4-9E3A-AEA3A07DABCB}"/>
            </a:ext>
          </a:extLst>
        </xdr:cNvPr>
        <xdr:cNvSpPr/>
      </xdr:nvSpPr>
      <xdr:spPr>
        <a:xfrm>
          <a:off x="7821706" y="21560118"/>
          <a:ext cx="1329765" cy="366058"/>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INSIGHTS</a:t>
          </a:r>
        </a:p>
      </xdr:txBody>
    </xdr:sp>
    <xdr:clientData/>
  </xdr:twoCellAnchor>
  <xdr:twoCellAnchor>
    <xdr:from>
      <xdr:col>12</xdr:col>
      <xdr:colOff>552823</xdr:colOff>
      <xdr:row>122</xdr:row>
      <xdr:rowOff>37352</xdr:rowOff>
    </xdr:from>
    <xdr:to>
      <xdr:col>19</xdr:col>
      <xdr:colOff>141942</xdr:colOff>
      <xdr:row>127</xdr:row>
      <xdr:rowOff>134470</xdr:rowOff>
    </xdr:to>
    <xdr:sp macro="" textlink="">
      <xdr:nvSpPr>
        <xdr:cNvPr id="16" name="TextBox 15">
          <a:extLst>
            <a:ext uri="{FF2B5EF4-FFF2-40B4-BE49-F238E27FC236}">
              <a16:creationId xmlns:a16="http://schemas.microsoft.com/office/drawing/2014/main" id="{4019C14E-D2F5-BCC8-8797-2FAEF2895006}"/>
            </a:ext>
          </a:extLst>
        </xdr:cNvPr>
        <xdr:cNvSpPr txBox="1"/>
      </xdr:nvSpPr>
      <xdr:spPr>
        <a:xfrm>
          <a:off x="7903882" y="21933646"/>
          <a:ext cx="3877236" cy="993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IN" sz="1100"/>
            <a:t>After</a:t>
          </a:r>
          <a:r>
            <a:rPr lang="en-IN" sz="1100" baseline="0"/>
            <a:t> Analysing the inflation rate, we came to the point that before march 2020 there is a continuous decrease in inflation from dec-19 to feb-20</a:t>
          </a:r>
        </a:p>
        <a:p>
          <a:pPr marL="171450" indent="-171450">
            <a:buFont typeface="Arial" panose="020B0604020202020204" pitchFamily="34" charset="0"/>
            <a:buChar char="•"/>
          </a:pPr>
          <a:r>
            <a:rPr lang="en-IN" sz="1100" baseline="0"/>
            <a:t>AS from March, it starts increasing but there is huge increase in inflation rate in the month of April.</a:t>
          </a:r>
          <a:endParaRPr lang="en-IN" sz="1100"/>
        </a:p>
      </xdr:txBody>
    </xdr:sp>
    <xdr:clientData/>
  </xdr:twoCellAnchor>
  <xdr:twoCellAnchor>
    <xdr:from>
      <xdr:col>2</xdr:col>
      <xdr:colOff>283883</xdr:colOff>
      <xdr:row>129</xdr:row>
      <xdr:rowOff>156882</xdr:rowOff>
    </xdr:from>
    <xdr:to>
      <xdr:col>16</xdr:col>
      <xdr:colOff>329603</xdr:colOff>
      <xdr:row>131</xdr:row>
      <xdr:rowOff>118783</xdr:rowOff>
    </xdr:to>
    <xdr:sp macro="" textlink="">
      <xdr:nvSpPr>
        <xdr:cNvPr id="18" name="Rectangle 17">
          <a:extLst>
            <a:ext uri="{FF2B5EF4-FFF2-40B4-BE49-F238E27FC236}">
              <a16:creationId xmlns:a16="http://schemas.microsoft.com/office/drawing/2014/main" id="{8E59E897-D5F9-4AAF-AECB-4F54AD998CEE}"/>
            </a:ext>
          </a:extLst>
        </xdr:cNvPr>
        <xdr:cNvSpPr/>
      </xdr:nvSpPr>
      <xdr:spPr>
        <a:xfrm>
          <a:off x="1509059" y="23308235"/>
          <a:ext cx="8621956" cy="320489"/>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DATASET :</a:t>
          </a:r>
          <a:r>
            <a:rPr lang="en-IN" sz="1400" b="1" baseline="0">
              <a:solidFill>
                <a:schemeClr val="tx1"/>
              </a:solidFill>
            </a:rPr>
            <a:t> CPI INFLATION                                                                                                         DATA TIME : SEP-19 - SEP'20</a:t>
          </a:r>
          <a:endParaRPr lang="en-IN" sz="1400" b="1">
            <a:solidFill>
              <a:schemeClr val="tx1"/>
            </a:solidFill>
          </a:endParaRPr>
        </a:p>
      </xdr:txBody>
    </xdr:sp>
    <xdr:clientData/>
  </xdr:twoCellAnchor>
  <xdr:twoCellAnchor>
    <xdr:from>
      <xdr:col>0</xdr:col>
      <xdr:colOff>343646</xdr:colOff>
      <xdr:row>135</xdr:row>
      <xdr:rowOff>74705</xdr:rowOff>
    </xdr:from>
    <xdr:to>
      <xdr:col>20</xdr:col>
      <xdr:colOff>448236</xdr:colOff>
      <xdr:row>184</xdr:row>
      <xdr:rowOff>134471</xdr:rowOff>
    </xdr:to>
    <xdr:sp macro="" textlink="">
      <xdr:nvSpPr>
        <xdr:cNvPr id="19" name="Rectangle 18">
          <a:extLst>
            <a:ext uri="{FF2B5EF4-FFF2-40B4-BE49-F238E27FC236}">
              <a16:creationId xmlns:a16="http://schemas.microsoft.com/office/drawing/2014/main" id="{071FC783-A8AC-60D2-8A20-3114BAB12FE5}"/>
            </a:ext>
          </a:extLst>
        </xdr:cNvPr>
        <xdr:cNvSpPr/>
      </xdr:nvSpPr>
      <xdr:spPr>
        <a:xfrm>
          <a:off x="343646" y="24301823"/>
          <a:ext cx="12356355" cy="884517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IWTH</a:t>
          </a:r>
        </a:p>
      </xdr:txBody>
    </xdr:sp>
    <xdr:clientData/>
  </xdr:twoCellAnchor>
  <xdr:twoCellAnchor>
    <xdr:from>
      <xdr:col>0</xdr:col>
      <xdr:colOff>201706</xdr:colOff>
      <xdr:row>133</xdr:row>
      <xdr:rowOff>127000</xdr:rowOff>
    </xdr:from>
    <xdr:to>
      <xdr:col>2</xdr:col>
      <xdr:colOff>306294</xdr:colOff>
      <xdr:row>135</xdr:row>
      <xdr:rowOff>74706</xdr:rowOff>
    </xdr:to>
    <xdr:sp macro="" textlink="">
      <xdr:nvSpPr>
        <xdr:cNvPr id="20" name="Rectangle: Rounded Corners 19">
          <a:extLst>
            <a:ext uri="{FF2B5EF4-FFF2-40B4-BE49-F238E27FC236}">
              <a16:creationId xmlns:a16="http://schemas.microsoft.com/office/drawing/2014/main" id="{559D8FB4-F68F-A87B-50CF-EA16CD7733EA}"/>
            </a:ext>
          </a:extLst>
        </xdr:cNvPr>
        <xdr:cNvSpPr/>
      </xdr:nvSpPr>
      <xdr:spPr>
        <a:xfrm>
          <a:off x="201706" y="23995529"/>
          <a:ext cx="1329764" cy="30629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OBJECTIVE 5</a:t>
          </a:r>
        </a:p>
      </xdr:txBody>
    </xdr:sp>
    <xdr:clientData/>
  </xdr:twoCellAnchor>
  <xdr:twoCellAnchor>
    <xdr:from>
      <xdr:col>0</xdr:col>
      <xdr:colOff>433293</xdr:colOff>
      <xdr:row>135</xdr:row>
      <xdr:rowOff>179293</xdr:rowOff>
    </xdr:from>
    <xdr:to>
      <xdr:col>15</xdr:col>
      <xdr:colOff>306294</xdr:colOff>
      <xdr:row>138</xdr:row>
      <xdr:rowOff>37353</xdr:rowOff>
    </xdr:to>
    <xdr:sp macro="" textlink="">
      <xdr:nvSpPr>
        <xdr:cNvPr id="21" name="Rectangle 20">
          <a:extLst>
            <a:ext uri="{FF2B5EF4-FFF2-40B4-BE49-F238E27FC236}">
              <a16:creationId xmlns:a16="http://schemas.microsoft.com/office/drawing/2014/main" id="{CAA6DC18-35CA-F084-05E9-88988727DC86}"/>
            </a:ext>
          </a:extLst>
        </xdr:cNvPr>
        <xdr:cNvSpPr/>
      </xdr:nvSpPr>
      <xdr:spPr>
        <a:xfrm>
          <a:off x="433293" y="24406411"/>
          <a:ext cx="9061825" cy="395942"/>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ANALYSING THE IMPORTED CRUDE OIL PRICE FLUCTUATIONS IN INDIA</a:t>
          </a:r>
          <a:r>
            <a:rPr lang="en-IN" sz="1400" b="1" baseline="0">
              <a:solidFill>
                <a:schemeClr val="tx1"/>
              </a:solidFill>
            </a:rPr>
            <a:t> FOR YEARS 2021 TO 2023 (MONTH ON MONTH)</a:t>
          </a:r>
        </a:p>
        <a:p>
          <a:pPr algn="l"/>
          <a:endParaRPr lang="en-IN" sz="1100" baseline="0"/>
        </a:p>
      </xdr:txBody>
    </xdr:sp>
    <xdr:clientData/>
  </xdr:twoCellAnchor>
  <xdr:twoCellAnchor>
    <xdr:from>
      <xdr:col>0</xdr:col>
      <xdr:colOff>433294</xdr:colOff>
      <xdr:row>138</xdr:row>
      <xdr:rowOff>164353</xdr:rowOff>
    </xdr:from>
    <xdr:to>
      <xdr:col>9</xdr:col>
      <xdr:colOff>283882</xdr:colOff>
      <xdr:row>153</xdr:row>
      <xdr:rowOff>84791</xdr:rowOff>
    </xdr:to>
    <xdr:graphicFrame macro="">
      <xdr:nvGraphicFramePr>
        <xdr:cNvPr id="32" name="Chart 31">
          <a:extLst>
            <a:ext uri="{FF2B5EF4-FFF2-40B4-BE49-F238E27FC236}">
              <a16:creationId xmlns:a16="http://schemas.microsoft.com/office/drawing/2014/main" id="{1D383769-65CD-4A8B-A736-472D955E8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500529</xdr:colOff>
      <xdr:row>138</xdr:row>
      <xdr:rowOff>156882</xdr:rowOff>
    </xdr:from>
    <xdr:to>
      <xdr:col>19</xdr:col>
      <xdr:colOff>358589</xdr:colOff>
      <xdr:row>153</xdr:row>
      <xdr:rowOff>74705</xdr:rowOff>
    </xdr:to>
    <xdr:graphicFrame macro="">
      <xdr:nvGraphicFramePr>
        <xdr:cNvPr id="38" name="Chart 37">
          <a:extLst>
            <a:ext uri="{FF2B5EF4-FFF2-40B4-BE49-F238E27FC236}">
              <a16:creationId xmlns:a16="http://schemas.microsoft.com/office/drawing/2014/main" id="{44EBEBB2-6B52-4244-B58E-589AB9A5B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500530</xdr:colOff>
      <xdr:row>160</xdr:row>
      <xdr:rowOff>22412</xdr:rowOff>
    </xdr:from>
    <xdr:to>
      <xdr:col>19</xdr:col>
      <xdr:colOff>283883</xdr:colOff>
      <xdr:row>163</xdr:row>
      <xdr:rowOff>127000</xdr:rowOff>
    </xdr:to>
    <xdr:sp macro="" textlink="">
      <xdr:nvSpPr>
        <xdr:cNvPr id="10" name="TextBox 9">
          <a:extLst>
            <a:ext uri="{FF2B5EF4-FFF2-40B4-BE49-F238E27FC236}">
              <a16:creationId xmlns:a16="http://schemas.microsoft.com/office/drawing/2014/main" id="{352E66F9-9DFD-CAE3-0B20-4EA4909772DF}"/>
            </a:ext>
          </a:extLst>
        </xdr:cNvPr>
        <xdr:cNvSpPr txBox="1"/>
      </xdr:nvSpPr>
      <xdr:spPr>
        <a:xfrm>
          <a:off x="500530" y="28731883"/>
          <a:ext cx="11422529" cy="6424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April 2021 - December 2021</a:t>
          </a:r>
          <a:r>
            <a:rPr lang="en-IN"/>
            <a:t>: The crude oil prices fluctuated slightly but overall remained fairly stable with minor increases and decreases. The prices stayed within the range of approximately 63.40 to 82.11.</a:t>
          </a:r>
        </a:p>
        <a:p>
          <a:r>
            <a:rPr lang="en-IN" b="1"/>
            <a:t>December 2021 - March 2022</a:t>
          </a:r>
          <a:r>
            <a:rPr lang="en-IN"/>
            <a:t>: After December 2021, there was a notable increase in prices, with the price rising sharply from 73.30 in December 2021 to 112.87 in March 2022.</a:t>
          </a:r>
          <a:endParaRPr lang="en-IN" sz="1100" b="1" baseline="0"/>
        </a:p>
        <a:p>
          <a:endParaRPr lang="en-IN" sz="1100" b="1"/>
        </a:p>
      </xdr:txBody>
    </xdr:sp>
    <xdr:clientData/>
  </xdr:twoCellAnchor>
  <xdr:twoCellAnchor>
    <xdr:from>
      <xdr:col>0</xdr:col>
      <xdr:colOff>500529</xdr:colOff>
      <xdr:row>166</xdr:row>
      <xdr:rowOff>74705</xdr:rowOff>
    </xdr:from>
    <xdr:to>
      <xdr:col>19</xdr:col>
      <xdr:colOff>298825</xdr:colOff>
      <xdr:row>169</xdr:row>
      <xdr:rowOff>14940</xdr:rowOff>
    </xdr:to>
    <xdr:sp macro="" textlink="">
      <xdr:nvSpPr>
        <xdr:cNvPr id="17" name="TextBox 16">
          <a:extLst>
            <a:ext uri="{FF2B5EF4-FFF2-40B4-BE49-F238E27FC236}">
              <a16:creationId xmlns:a16="http://schemas.microsoft.com/office/drawing/2014/main" id="{41CC924E-41E4-E319-C3D0-6AE1FF0D7033}"/>
            </a:ext>
          </a:extLst>
        </xdr:cNvPr>
        <xdr:cNvSpPr txBox="1"/>
      </xdr:nvSpPr>
      <xdr:spPr>
        <a:xfrm>
          <a:off x="500529" y="29859940"/>
          <a:ext cx="11437472" cy="478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April 2022 - June 2022</a:t>
          </a:r>
          <a:r>
            <a:rPr lang="en-IN"/>
            <a:t>: The graph starts with a high price of 102.97 in April 2022, reaching a peak of 116.01 in June 2022.</a:t>
          </a:r>
        </a:p>
        <a:p>
          <a:r>
            <a:rPr lang="en-IN" b="1"/>
            <a:t>June 2022 - March 2023</a:t>
          </a:r>
          <a:r>
            <a:rPr lang="en-IN"/>
            <a:t>: Post June 2022, the prices show a consistent downward trend, gradually declining each month, stabilizing around 78.54 by March 2023.</a:t>
          </a:r>
          <a:endParaRPr lang="en-IN" sz="1100"/>
        </a:p>
      </xdr:txBody>
    </xdr:sp>
    <xdr:clientData/>
  </xdr:twoCellAnchor>
  <xdr:twoCellAnchor>
    <xdr:from>
      <xdr:col>0</xdr:col>
      <xdr:colOff>463175</xdr:colOff>
      <xdr:row>157</xdr:row>
      <xdr:rowOff>134471</xdr:rowOff>
    </xdr:from>
    <xdr:to>
      <xdr:col>3</xdr:col>
      <xdr:colOff>507999</xdr:colOff>
      <xdr:row>160</xdr:row>
      <xdr:rowOff>29883</xdr:rowOff>
    </xdr:to>
    <xdr:sp macro="" textlink="">
      <xdr:nvSpPr>
        <xdr:cNvPr id="30" name="Rectangle: Rounded Corners 29">
          <a:extLst>
            <a:ext uri="{FF2B5EF4-FFF2-40B4-BE49-F238E27FC236}">
              <a16:creationId xmlns:a16="http://schemas.microsoft.com/office/drawing/2014/main" id="{16EBEB8B-9EAF-EBE5-676A-3E293A3BCF71}"/>
            </a:ext>
          </a:extLst>
        </xdr:cNvPr>
        <xdr:cNvSpPr/>
      </xdr:nvSpPr>
      <xdr:spPr>
        <a:xfrm>
          <a:off x="463175" y="28306059"/>
          <a:ext cx="1882589" cy="433295"/>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PRICE FLUCTUATION'21-22</a:t>
          </a:r>
        </a:p>
      </xdr:txBody>
    </xdr:sp>
    <xdr:clientData/>
  </xdr:twoCellAnchor>
  <xdr:twoCellAnchor>
    <xdr:from>
      <xdr:col>0</xdr:col>
      <xdr:colOff>478118</xdr:colOff>
      <xdr:row>164</xdr:row>
      <xdr:rowOff>82177</xdr:rowOff>
    </xdr:from>
    <xdr:to>
      <xdr:col>3</xdr:col>
      <xdr:colOff>530411</xdr:colOff>
      <xdr:row>166</xdr:row>
      <xdr:rowOff>74706</xdr:rowOff>
    </xdr:to>
    <xdr:sp macro="" textlink="">
      <xdr:nvSpPr>
        <xdr:cNvPr id="46" name="Rectangle: Rounded Corners 45">
          <a:extLst>
            <a:ext uri="{FF2B5EF4-FFF2-40B4-BE49-F238E27FC236}">
              <a16:creationId xmlns:a16="http://schemas.microsoft.com/office/drawing/2014/main" id="{B221DF2C-9B95-4623-1573-6669C7130359}"/>
            </a:ext>
          </a:extLst>
        </xdr:cNvPr>
        <xdr:cNvSpPr/>
      </xdr:nvSpPr>
      <xdr:spPr>
        <a:xfrm>
          <a:off x="478118" y="29508824"/>
          <a:ext cx="1890058" cy="351117"/>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PRICE FLUCTUATION</a:t>
          </a:r>
          <a:r>
            <a:rPr lang="en-IN" sz="1100" b="1" baseline="0">
              <a:solidFill>
                <a:sysClr val="windowText" lastClr="000000"/>
              </a:solidFill>
            </a:rPr>
            <a:t>'22-23</a:t>
          </a:r>
          <a:endParaRPr lang="en-IN" sz="1100" b="1">
            <a:solidFill>
              <a:sysClr val="windowText" lastClr="000000"/>
            </a:solidFill>
          </a:endParaRPr>
        </a:p>
      </xdr:txBody>
    </xdr:sp>
    <xdr:clientData/>
  </xdr:twoCellAnchor>
  <xdr:twoCellAnchor>
    <xdr:from>
      <xdr:col>0</xdr:col>
      <xdr:colOff>380999</xdr:colOff>
      <xdr:row>153</xdr:row>
      <xdr:rowOff>164353</xdr:rowOff>
    </xdr:from>
    <xdr:to>
      <xdr:col>2</xdr:col>
      <xdr:colOff>321235</xdr:colOff>
      <xdr:row>156</xdr:row>
      <xdr:rowOff>52294</xdr:rowOff>
    </xdr:to>
    <xdr:sp macro="" textlink="">
      <xdr:nvSpPr>
        <xdr:cNvPr id="49" name="Rectangle: Rounded Corners 48">
          <a:extLst>
            <a:ext uri="{FF2B5EF4-FFF2-40B4-BE49-F238E27FC236}">
              <a16:creationId xmlns:a16="http://schemas.microsoft.com/office/drawing/2014/main" id="{BDE7BFC6-53ED-2067-390D-25A858F38A60}"/>
            </a:ext>
          </a:extLst>
        </xdr:cNvPr>
        <xdr:cNvSpPr/>
      </xdr:nvSpPr>
      <xdr:spPr>
        <a:xfrm>
          <a:off x="380999" y="27618765"/>
          <a:ext cx="1165412" cy="425823"/>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INSIGHTS</a:t>
          </a:r>
        </a:p>
      </xdr:txBody>
    </xdr:sp>
    <xdr:clientData/>
  </xdr:twoCellAnchor>
  <xdr:twoCellAnchor>
    <xdr:from>
      <xdr:col>0</xdr:col>
      <xdr:colOff>500529</xdr:colOff>
      <xdr:row>170</xdr:row>
      <xdr:rowOff>119530</xdr:rowOff>
    </xdr:from>
    <xdr:to>
      <xdr:col>16</xdr:col>
      <xdr:colOff>194235</xdr:colOff>
      <xdr:row>172</xdr:row>
      <xdr:rowOff>119530</xdr:rowOff>
    </xdr:to>
    <xdr:sp macro="" textlink="">
      <xdr:nvSpPr>
        <xdr:cNvPr id="57" name="Rectangle 56">
          <a:extLst>
            <a:ext uri="{FF2B5EF4-FFF2-40B4-BE49-F238E27FC236}">
              <a16:creationId xmlns:a16="http://schemas.microsoft.com/office/drawing/2014/main" id="{E0EDEAF1-F97B-666A-EB77-1A79F702B374}"/>
            </a:ext>
          </a:extLst>
        </xdr:cNvPr>
        <xdr:cNvSpPr/>
      </xdr:nvSpPr>
      <xdr:spPr>
        <a:xfrm>
          <a:off x="500529" y="30621942"/>
          <a:ext cx="9495118" cy="358588"/>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IDENTIFY CATEGORY</a:t>
          </a:r>
          <a:r>
            <a:rPr lang="en-IN" sz="1400" b="1" baseline="0">
              <a:solidFill>
                <a:sysClr val="windowText" lastClr="000000"/>
              </a:solidFill>
            </a:rPr>
            <a:t> WHOSE INFLATION PRICES STRONGLY CHANGES WITH FLUCTUATIONS IN  IMPORTED CRUDE OIL PRICE</a:t>
          </a:r>
          <a:endParaRPr lang="en-IN" sz="1400" b="1">
            <a:solidFill>
              <a:sysClr val="windowText" lastClr="000000"/>
            </a:solidFill>
          </a:endParaRPr>
        </a:p>
      </xdr:txBody>
    </xdr:sp>
    <xdr:clientData/>
  </xdr:twoCellAnchor>
  <xdr:twoCellAnchor>
    <xdr:from>
      <xdr:col>0</xdr:col>
      <xdr:colOff>478118</xdr:colOff>
      <xdr:row>178</xdr:row>
      <xdr:rowOff>14941</xdr:rowOff>
    </xdr:from>
    <xdr:to>
      <xdr:col>19</xdr:col>
      <xdr:colOff>343648</xdr:colOff>
      <xdr:row>181</xdr:row>
      <xdr:rowOff>127000</xdr:rowOff>
    </xdr:to>
    <xdr:sp macro="" textlink="">
      <xdr:nvSpPr>
        <xdr:cNvPr id="59" name="TextBox 58">
          <a:extLst>
            <a:ext uri="{FF2B5EF4-FFF2-40B4-BE49-F238E27FC236}">
              <a16:creationId xmlns:a16="http://schemas.microsoft.com/office/drawing/2014/main" id="{D48763A0-9BB0-AC7E-960D-56D40F24CAE3}"/>
            </a:ext>
          </a:extLst>
        </xdr:cNvPr>
        <xdr:cNvSpPr txBox="1"/>
      </xdr:nvSpPr>
      <xdr:spPr>
        <a:xfrm>
          <a:off x="478118" y="31951706"/>
          <a:ext cx="11504706" cy="649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for Year 2021-22</a:t>
          </a:r>
          <a:r>
            <a:rPr lang="en-IN" sz="1100"/>
            <a:t>, there</a:t>
          </a:r>
          <a:r>
            <a:rPr lang="en-IN" sz="1100" baseline="0"/>
            <a:t> is a positive correlation between crude oil price and spices, and negative correlation between crude oil price and fruits. </a:t>
          </a:r>
        </a:p>
        <a:p>
          <a:pPr marL="0" marR="0" lvl="0" indent="0" defTabSz="914400" eaLnBrk="1" fontAlgn="auto" latinLnBrk="0" hangingPunct="1">
            <a:lnSpc>
              <a:spcPct val="100000"/>
            </a:lnSpc>
            <a:spcBef>
              <a:spcPts val="0"/>
            </a:spcBef>
            <a:spcAft>
              <a:spcPts val="0"/>
            </a:spcAft>
            <a:buClrTx/>
            <a:buSzTx/>
            <a:buFontTx/>
            <a:buNone/>
            <a:tabLst/>
            <a:defRPr/>
          </a:pPr>
          <a:r>
            <a:rPr lang="en-IN" sz="1100" b="1" baseline="0"/>
            <a:t>for Year 2022-23</a:t>
          </a:r>
          <a:r>
            <a:rPr lang="en-IN" sz="1100" baseline="0"/>
            <a:t>,</a:t>
          </a:r>
          <a:r>
            <a:rPr lang="en-IN" sz="1100">
              <a:solidFill>
                <a:schemeClr val="dk1"/>
              </a:solidFill>
              <a:effectLst/>
              <a:latin typeface="+mn-lt"/>
              <a:ea typeface="+mn-ea"/>
              <a:cs typeface="+mn-cs"/>
            </a:rPr>
            <a:t>there</a:t>
          </a:r>
          <a:r>
            <a:rPr lang="en-IN" sz="1100" baseline="0">
              <a:solidFill>
                <a:schemeClr val="dk1"/>
              </a:solidFill>
              <a:effectLst/>
              <a:latin typeface="+mn-lt"/>
              <a:ea typeface="+mn-ea"/>
              <a:cs typeface="+mn-cs"/>
            </a:rPr>
            <a:t> is a positive correlation between ` oil price and 'oil &amp; fats', and negative correlation between crude oil price and 'pulses &amp; products'. </a:t>
          </a:r>
          <a:endParaRPr lang="en-IN">
            <a:effectLst/>
          </a:endParaRPr>
        </a:p>
        <a:p>
          <a:r>
            <a:rPr lang="en-IN" b="1"/>
            <a:t>Correlation does not imply causation</a:t>
          </a:r>
          <a:r>
            <a:rPr lang="en-IN"/>
            <a:t>: Even if two variables are highly correlated, it doesn’t mean that one causes the other to change. There could be other factors influencing both variables.</a:t>
          </a:r>
          <a:endParaRPr lang="en-IN" sz="1100"/>
        </a:p>
      </xdr:txBody>
    </xdr:sp>
    <xdr:clientData/>
  </xdr:twoCellAnchor>
  <xdr:twoCellAnchor>
    <xdr:from>
      <xdr:col>0</xdr:col>
      <xdr:colOff>493059</xdr:colOff>
      <xdr:row>173</xdr:row>
      <xdr:rowOff>156882</xdr:rowOff>
    </xdr:from>
    <xdr:to>
      <xdr:col>19</xdr:col>
      <xdr:colOff>366059</xdr:colOff>
      <xdr:row>177</xdr:row>
      <xdr:rowOff>59764</xdr:rowOff>
    </xdr:to>
    <xdr:sp macro="" textlink="">
      <xdr:nvSpPr>
        <xdr:cNvPr id="61" name="TextBox 60">
          <a:extLst>
            <a:ext uri="{FF2B5EF4-FFF2-40B4-BE49-F238E27FC236}">
              <a16:creationId xmlns:a16="http://schemas.microsoft.com/office/drawing/2014/main" id="{D83DBE04-CD8B-86C5-0BDD-A1030DF591D5}"/>
            </a:ext>
          </a:extLst>
        </xdr:cNvPr>
        <xdr:cNvSpPr txBox="1"/>
      </xdr:nvSpPr>
      <xdr:spPr>
        <a:xfrm>
          <a:off x="493059" y="31197176"/>
          <a:ext cx="11512176" cy="620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To analyse the</a:t>
          </a:r>
          <a:r>
            <a:rPr lang="en-IN" sz="1200" baseline="0"/>
            <a:t> relation between crude oil price and categories, we use </a:t>
          </a:r>
          <a:r>
            <a:rPr lang="en-IN" sz="1200" b="1" baseline="0"/>
            <a:t>Correlation Function</a:t>
          </a:r>
          <a:r>
            <a:rPr lang="en-IN" sz="1200" baseline="0"/>
            <a:t>.</a:t>
          </a:r>
        </a:p>
        <a:p>
          <a:r>
            <a:rPr lang="en-IN"/>
            <a:t>- A high positive correlation (close to +1) means that as one variable increases, the other variable tends to also increase. </a:t>
          </a:r>
        </a:p>
        <a:p>
          <a:r>
            <a:rPr lang="en-IN"/>
            <a:t>- A high negative correlation (close to -1) means that as one variable increases, the other variable tends to decrease</a:t>
          </a:r>
          <a:endParaRPr lang="en-IN" sz="1100"/>
        </a:p>
      </xdr:txBody>
    </xdr:sp>
    <xdr:clientData/>
  </xdr:twoCellAnchor>
  <xdr:twoCellAnchor>
    <xdr:from>
      <xdr:col>0</xdr:col>
      <xdr:colOff>493059</xdr:colOff>
      <xdr:row>182</xdr:row>
      <xdr:rowOff>59765</xdr:rowOff>
    </xdr:from>
    <xdr:to>
      <xdr:col>19</xdr:col>
      <xdr:colOff>343648</xdr:colOff>
      <xdr:row>184</xdr:row>
      <xdr:rowOff>127000</xdr:rowOff>
    </xdr:to>
    <xdr:sp macro="" textlink="">
      <xdr:nvSpPr>
        <xdr:cNvPr id="62" name="Rectangle 61">
          <a:extLst>
            <a:ext uri="{FF2B5EF4-FFF2-40B4-BE49-F238E27FC236}">
              <a16:creationId xmlns:a16="http://schemas.microsoft.com/office/drawing/2014/main" id="{240AD608-B0BC-D8CD-9528-F26AECD10BE2}"/>
            </a:ext>
          </a:extLst>
        </xdr:cNvPr>
        <xdr:cNvSpPr/>
      </xdr:nvSpPr>
      <xdr:spPr>
        <a:xfrm>
          <a:off x="493059" y="32713706"/>
          <a:ext cx="11489765" cy="425823"/>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DATASET</a:t>
          </a:r>
          <a:r>
            <a:rPr lang="en-IN" sz="1400" b="1" baseline="0">
              <a:solidFill>
                <a:sysClr val="windowText" lastClr="000000"/>
              </a:solidFill>
            </a:rPr>
            <a:t> : CPI INFLATION, IMPORTED CRUDE OIL PRICE                                                                                                                  DATA TIME : APRIL'21 - MARCH'23</a:t>
          </a:r>
          <a:endParaRPr lang="en-IN" sz="1100"/>
        </a:p>
      </xdr:txBody>
    </xdr:sp>
    <xdr:clientData/>
  </xdr:twoCellAnchor>
  <xdr:twoCellAnchor>
    <xdr:from>
      <xdr:col>0</xdr:col>
      <xdr:colOff>470065</xdr:colOff>
      <xdr:row>112</xdr:row>
      <xdr:rowOff>173182</xdr:rowOff>
    </xdr:from>
    <xdr:to>
      <xdr:col>11</xdr:col>
      <xdr:colOff>432955</xdr:colOff>
      <xdr:row>129</xdr:row>
      <xdr:rowOff>49481</xdr:rowOff>
    </xdr:to>
    <xdr:graphicFrame macro="">
      <xdr:nvGraphicFramePr>
        <xdr:cNvPr id="36" name="Chart 35">
          <a:extLst>
            <a:ext uri="{FF2B5EF4-FFF2-40B4-BE49-F238E27FC236}">
              <a16:creationId xmlns:a16="http://schemas.microsoft.com/office/drawing/2014/main" id="{5C892096-F830-4F53-9926-547F85BF8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408214</xdr:colOff>
      <xdr:row>67</xdr:row>
      <xdr:rowOff>173181</xdr:rowOff>
    </xdr:from>
    <xdr:to>
      <xdr:col>12</xdr:col>
      <xdr:colOff>346364</xdr:colOff>
      <xdr:row>84</xdr:row>
      <xdr:rowOff>37109</xdr:rowOff>
    </xdr:to>
    <xdr:graphicFrame macro="">
      <xdr:nvGraphicFramePr>
        <xdr:cNvPr id="44" name="Chart 43">
          <a:extLst>
            <a:ext uri="{FF2B5EF4-FFF2-40B4-BE49-F238E27FC236}">
              <a16:creationId xmlns:a16="http://schemas.microsoft.com/office/drawing/2014/main" id="{3BC1A12A-EC19-419B-B128-27D572987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320040</xdr:colOff>
      <xdr:row>36</xdr:row>
      <xdr:rowOff>81940</xdr:rowOff>
    </xdr:from>
    <xdr:to>
      <xdr:col>10</xdr:col>
      <xdr:colOff>221327</xdr:colOff>
      <xdr:row>51</xdr:row>
      <xdr:rowOff>170448</xdr:rowOff>
    </xdr:to>
    <xdr:graphicFrame macro="">
      <xdr:nvGraphicFramePr>
        <xdr:cNvPr id="11" name="Chart 10">
          <a:extLst>
            <a:ext uri="{FF2B5EF4-FFF2-40B4-BE49-F238E27FC236}">
              <a16:creationId xmlns:a16="http://schemas.microsoft.com/office/drawing/2014/main" id="{907F1B7E-D11F-4EA5-A1D7-03DB1611F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81914</xdr:colOff>
      <xdr:row>12</xdr:row>
      <xdr:rowOff>26669</xdr:rowOff>
    </xdr:from>
    <xdr:to>
      <xdr:col>8</xdr:col>
      <xdr:colOff>1085850</xdr:colOff>
      <xdr:row>28</xdr:row>
      <xdr:rowOff>171450</xdr:rowOff>
    </xdr:to>
    <xdr:graphicFrame macro="">
      <xdr:nvGraphicFramePr>
        <xdr:cNvPr id="10" name="Chart 9">
          <a:extLst>
            <a:ext uri="{FF2B5EF4-FFF2-40B4-BE49-F238E27FC236}">
              <a16:creationId xmlns:a16="http://schemas.microsoft.com/office/drawing/2014/main" id="{3346C744-F957-B347-26EE-7FC5F89DC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30</xdr:row>
      <xdr:rowOff>133350</xdr:rowOff>
    </xdr:from>
    <xdr:to>
      <xdr:col>7</xdr:col>
      <xdr:colOff>723900</xdr:colOff>
      <xdr:row>37</xdr:row>
      <xdr:rowOff>38100</xdr:rowOff>
    </xdr:to>
    <xdr:sp macro="" textlink="">
      <xdr:nvSpPr>
        <xdr:cNvPr id="2" name="Rectangle: Rounded Corners 1">
          <a:extLst>
            <a:ext uri="{FF2B5EF4-FFF2-40B4-BE49-F238E27FC236}">
              <a16:creationId xmlns:a16="http://schemas.microsoft.com/office/drawing/2014/main" id="{B3E75201-23E0-5EAF-2B38-1F9C1ADE54D4}"/>
            </a:ext>
          </a:extLst>
        </xdr:cNvPr>
        <xdr:cNvSpPr/>
      </xdr:nvSpPr>
      <xdr:spPr>
        <a:xfrm>
          <a:off x="1419225" y="5534025"/>
          <a:ext cx="7134225" cy="123825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editAs="oneCell">
    <xdr:from>
      <xdr:col>2</xdr:col>
      <xdr:colOff>247650</xdr:colOff>
      <xdr:row>31</xdr:row>
      <xdr:rowOff>128613</xdr:rowOff>
    </xdr:from>
    <xdr:to>
      <xdr:col>7</xdr:col>
      <xdr:colOff>647700</xdr:colOff>
      <xdr:row>35</xdr:row>
      <xdr:rowOff>152473</xdr:rowOff>
    </xdr:to>
    <xdr:pic>
      <xdr:nvPicPr>
        <xdr:cNvPr id="3" name="Picture 2">
          <a:extLst>
            <a:ext uri="{FF2B5EF4-FFF2-40B4-BE49-F238E27FC236}">
              <a16:creationId xmlns:a16="http://schemas.microsoft.com/office/drawing/2014/main" id="{D461388A-7059-6F58-AEFD-1B0B4C6FBA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5900" y="5719788"/>
          <a:ext cx="6991350" cy="785860"/>
        </a:xfrm>
        <a:prstGeom prst="rect">
          <a:avLst/>
        </a:prstGeom>
        <a:solidFill>
          <a:schemeClr val="lt1"/>
        </a:solid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32</xdr:row>
      <xdr:rowOff>133351</xdr:rowOff>
    </xdr:from>
    <xdr:to>
      <xdr:col>7</xdr:col>
      <xdr:colOff>638176</xdr:colOff>
      <xdr:row>38</xdr:row>
      <xdr:rowOff>95251</xdr:rowOff>
    </xdr:to>
    <xdr:sp macro="" textlink="">
      <xdr:nvSpPr>
        <xdr:cNvPr id="2" name="Rectangle: Rounded Corners 1">
          <a:extLst>
            <a:ext uri="{FF2B5EF4-FFF2-40B4-BE49-F238E27FC236}">
              <a16:creationId xmlns:a16="http://schemas.microsoft.com/office/drawing/2014/main" id="{2E85237E-B582-45D4-8B10-EE6E51654833}"/>
            </a:ext>
          </a:extLst>
        </xdr:cNvPr>
        <xdr:cNvSpPr/>
      </xdr:nvSpPr>
      <xdr:spPr>
        <a:xfrm>
          <a:off x="2457450" y="7372351"/>
          <a:ext cx="6257926" cy="110490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u="none" kern="1200">
              <a:solidFill>
                <a:schemeClr val="accent6"/>
              </a:solidFill>
            </a:rPr>
            <a:t>Insights:</a:t>
          </a:r>
        </a:p>
        <a:p>
          <a:pPr algn="l"/>
          <a:r>
            <a:rPr lang="en-IN" sz="1200"/>
            <a:t>The year 2020 shows the highest inflation rate (59.63%), likely reflecting increased costs of goods and services alongside underlying economic factors such as demand-supply imbalances or cost-push inflation.</a:t>
          </a:r>
          <a:endParaRPr lang="en-IN" sz="1050" b="1" u="sng" kern="1200">
            <a:solidFill>
              <a:sysClr val="windowText" lastClr="000000"/>
            </a:solidFill>
          </a:endParaRPr>
        </a:p>
      </xdr:txBody>
    </xdr:sp>
    <xdr:clientData/>
  </xdr:twoCellAnchor>
  <xdr:twoCellAnchor>
    <xdr:from>
      <xdr:col>3</xdr:col>
      <xdr:colOff>133349</xdr:colOff>
      <xdr:row>10</xdr:row>
      <xdr:rowOff>85725</xdr:rowOff>
    </xdr:from>
    <xdr:to>
      <xdr:col>8</xdr:col>
      <xdr:colOff>647700</xdr:colOff>
      <xdr:row>25</xdr:row>
      <xdr:rowOff>100012</xdr:rowOff>
    </xdr:to>
    <xdr:graphicFrame macro="">
      <xdr:nvGraphicFramePr>
        <xdr:cNvPr id="3" name="Chart 2">
          <a:extLst>
            <a:ext uri="{FF2B5EF4-FFF2-40B4-BE49-F238E27FC236}">
              <a16:creationId xmlns:a16="http://schemas.microsoft.com/office/drawing/2014/main" id="{7FECF50A-919D-1408-BC41-6A9655E70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704849</xdr:colOff>
      <xdr:row>44</xdr:row>
      <xdr:rowOff>19050</xdr:rowOff>
    </xdr:from>
    <xdr:to>
      <xdr:col>10</xdr:col>
      <xdr:colOff>171450</xdr:colOff>
      <xdr:row>62</xdr:row>
      <xdr:rowOff>38100</xdr:rowOff>
    </xdr:to>
    <xdr:graphicFrame macro="">
      <xdr:nvGraphicFramePr>
        <xdr:cNvPr id="5" name="Chart 4">
          <a:extLst>
            <a:ext uri="{FF2B5EF4-FFF2-40B4-BE49-F238E27FC236}">
              <a16:creationId xmlns:a16="http://schemas.microsoft.com/office/drawing/2014/main" id="{3C4A4639-571F-D673-D083-1A243AA5B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542925</xdr:colOff>
      <xdr:row>64</xdr:row>
      <xdr:rowOff>180975</xdr:rowOff>
    </xdr:from>
    <xdr:to>
      <xdr:col>8</xdr:col>
      <xdr:colOff>600075</xdr:colOff>
      <xdr:row>70</xdr:row>
      <xdr:rowOff>171450</xdr:rowOff>
    </xdr:to>
    <xdr:sp macro="" textlink="">
      <xdr:nvSpPr>
        <xdr:cNvPr id="6" name="Rectangle: Rounded Corners 5">
          <a:extLst>
            <a:ext uri="{FF2B5EF4-FFF2-40B4-BE49-F238E27FC236}">
              <a16:creationId xmlns:a16="http://schemas.microsoft.com/office/drawing/2014/main" id="{D776BFE0-B2DB-4B2B-A898-17BE59E74558}"/>
            </a:ext>
          </a:extLst>
        </xdr:cNvPr>
        <xdr:cNvSpPr/>
      </xdr:nvSpPr>
      <xdr:spPr>
        <a:xfrm>
          <a:off x="1971675" y="7429500"/>
          <a:ext cx="5953125" cy="113347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u="none" kern="1200">
              <a:solidFill>
                <a:schemeClr val="accent6"/>
              </a:solidFill>
            </a:rPr>
            <a:t>Insights:</a:t>
          </a:r>
        </a:p>
        <a:p>
          <a:pPr algn="l"/>
          <a:r>
            <a:rPr lang="en-IN" sz="1400" b="0" u="none" kern="1200">
              <a:solidFill>
                <a:sysClr val="windowText" lastClr="000000"/>
              </a:solidFill>
            </a:rPr>
            <a:t>Evaluate</a:t>
          </a:r>
          <a:r>
            <a:rPr lang="en-IN" sz="1400" b="0" u="none" kern="1200" baseline="0">
              <a:solidFill>
                <a:sysClr val="windowText" lastClr="000000"/>
              </a:solidFill>
            </a:rPr>
            <a:t> m-o-m changes for ending may 2023 depicts on food bucket category trends in rural+urban case highest cpi inflation is 0.76 on may 2023 and lowest cpi is (-0.59) on feb 2023.</a:t>
          </a:r>
          <a:endParaRPr lang="en-IN" sz="1400" b="0" u="none" kern="12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276225</xdr:colOff>
      <xdr:row>49</xdr:row>
      <xdr:rowOff>38100</xdr:rowOff>
    </xdr:from>
    <xdr:to>
      <xdr:col>5</xdr:col>
      <xdr:colOff>1133475</xdr:colOff>
      <xdr:row>53</xdr:row>
      <xdr:rowOff>114300</xdr:rowOff>
    </xdr:to>
    <xdr:sp macro="" textlink="">
      <xdr:nvSpPr>
        <xdr:cNvPr id="2" name="Rectangle: Rounded Corners 1">
          <a:extLst>
            <a:ext uri="{FF2B5EF4-FFF2-40B4-BE49-F238E27FC236}">
              <a16:creationId xmlns:a16="http://schemas.microsoft.com/office/drawing/2014/main" id="{AB3867A9-0750-45DA-9AA7-96ABE8CFAC8D}"/>
            </a:ext>
          </a:extLst>
        </xdr:cNvPr>
        <xdr:cNvSpPr/>
      </xdr:nvSpPr>
      <xdr:spPr>
        <a:xfrm>
          <a:off x="885825" y="9372600"/>
          <a:ext cx="6038850" cy="83820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u="none" kern="1200">
              <a:solidFill>
                <a:schemeClr val="accent6"/>
              </a:solidFill>
            </a:rPr>
            <a:t>Insights:</a:t>
          </a:r>
        </a:p>
        <a:p>
          <a:pPr algn="l"/>
          <a:r>
            <a:rPr lang="en-IN" sz="1200"/>
            <a:t>Biggest Individual Category in CPI inflation is</a:t>
          </a:r>
          <a:r>
            <a:rPr lang="en-IN" sz="1200" baseline="0"/>
            <a:t> </a:t>
          </a:r>
          <a:r>
            <a:rPr lang="en-IN" sz="1200" b="1" baseline="0"/>
            <a:t>Spices</a:t>
          </a:r>
          <a:r>
            <a:rPr lang="en-IN" sz="1200"/>
            <a:t>  over the </a:t>
          </a:r>
          <a:r>
            <a:rPr lang="en-IN" sz="1200" baseline="0"/>
            <a:t> trend(last ending may 2023) for 12 months.</a:t>
          </a:r>
          <a:endParaRPr lang="en-IN" sz="1050" b="1" u="sng" kern="12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238125</xdr:colOff>
      <xdr:row>16</xdr:row>
      <xdr:rowOff>104775</xdr:rowOff>
    </xdr:from>
    <xdr:to>
      <xdr:col>12</xdr:col>
      <xdr:colOff>333375</xdr:colOff>
      <xdr:row>36</xdr:row>
      <xdr:rowOff>47625</xdr:rowOff>
    </xdr:to>
    <xdr:graphicFrame macro="">
      <xdr:nvGraphicFramePr>
        <xdr:cNvPr id="2" name="Chart 1">
          <a:extLst>
            <a:ext uri="{FF2B5EF4-FFF2-40B4-BE49-F238E27FC236}">
              <a16:creationId xmlns:a16="http://schemas.microsoft.com/office/drawing/2014/main" id="{477DDA53-6665-21A8-190F-93AC28198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152401</xdr:colOff>
      <xdr:row>1</xdr:row>
      <xdr:rowOff>19050</xdr:rowOff>
    </xdr:from>
    <xdr:to>
      <xdr:col>7</xdr:col>
      <xdr:colOff>942975</xdr:colOff>
      <xdr:row>6</xdr:row>
      <xdr:rowOff>0</xdr:rowOff>
    </xdr:to>
    <xdr:sp macro="" textlink="">
      <xdr:nvSpPr>
        <xdr:cNvPr id="4" name="Right Brace 3">
          <a:extLst>
            <a:ext uri="{FF2B5EF4-FFF2-40B4-BE49-F238E27FC236}">
              <a16:creationId xmlns:a16="http://schemas.microsoft.com/office/drawing/2014/main" id="{46251D33-FDB5-8372-9086-66C1FE3BF0A2}"/>
            </a:ext>
          </a:extLst>
        </xdr:cNvPr>
        <xdr:cNvSpPr/>
      </xdr:nvSpPr>
      <xdr:spPr>
        <a:xfrm>
          <a:off x="6276976" y="219075"/>
          <a:ext cx="790574" cy="1076325"/>
        </a:xfrm>
        <a:prstGeom prst="rightBrace">
          <a:avLst/>
        </a:prstGeom>
        <a:solidFill>
          <a:schemeClr val="accent1">
            <a:lumMod val="40000"/>
            <a:lumOff val="60000"/>
          </a:schemeClr>
        </a:solid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kern="1200"/>
        </a:p>
      </xdr:txBody>
    </xdr:sp>
    <xdr:clientData/>
  </xdr:twoCellAnchor>
  <xdr:twoCellAnchor>
    <xdr:from>
      <xdr:col>7</xdr:col>
      <xdr:colOff>190500</xdr:colOff>
      <xdr:row>7</xdr:row>
      <xdr:rowOff>161925</xdr:rowOff>
    </xdr:from>
    <xdr:to>
      <xdr:col>7</xdr:col>
      <xdr:colOff>942975</xdr:colOff>
      <xdr:row>13</xdr:row>
      <xdr:rowOff>104775</xdr:rowOff>
    </xdr:to>
    <xdr:sp macro="" textlink="">
      <xdr:nvSpPr>
        <xdr:cNvPr id="5" name="Right Brace 4">
          <a:extLst>
            <a:ext uri="{FF2B5EF4-FFF2-40B4-BE49-F238E27FC236}">
              <a16:creationId xmlns:a16="http://schemas.microsoft.com/office/drawing/2014/main" id="{130515F2-5F18-4929-9B16-0AEA5192F1FF}"/>
            </a:ext>
          </a:extLst>
        </xdr:cNvPr>
        <xdr:cNvSpPr/>
      </xdr:nvSpPr>
      <xdr:spPr>
        <a:xfrm>
          <a:off x="6315075" y="1647825"/>
          <a:ext cx="752475" cy="1085850"/>
        </a:xfrm>
        <a:prstGeom prst="rightBrace">
          <a:avLst/>
        </a:prstGeom>
        <a:solidFill>
          <a:schemeClr val="accent1">
            <a:lumMod val="40000"/>
            <a:lumOff val="60000"/>
          </a:schemeClr>
        </a:solid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kern="1200"/>
        </a:p>
      </xdr:txBody>
    </xdr:sp>
    <xdr:clientData/>
  </xdr:twoCellAnchor>
  <xdr:twoCellAnchor>
    <xdr:from>
      <xdr:col>0</xdr:col>
      <xdr:colOff>714375</xdr:colOff>
      <xdr:row>41</xdr:row>
      <xdr:rowOff>95250</xdr:rowOff>
    </xdr:from>
    <xdr:to>
      <xdr:col>6</xdr:col>
      <xdr:colOff>828675</xdr:colOff>
      <xdr:row>46</xdr:row>
      <xdr:rowOff>76200</xdr:rowOff>
    </xdr:to>
    <xdr:sp macro="" textlink="">
      <xdr:nvSpPr>
        <xdr:cNvPr id="6" name="Rectangle: Rounded Corners 5">
          <a:extLst>
            <a:ext uri="{FF2B5EF4-FFF2-40B4-BE49-F238E27FC236}">
              <a16:creationId xmlns:a16="http://schemas.microsoft.com/office/drawing/2014/main" id="{B37C6A54-E7C8-417B-91FF-FB30E3C9C53B}"/>
            </a:ext>
          </a:extLst>
        </xdr:cNvPr>
        <xdr:cNvSpPr/>
      </xdr:nvSpPr>
      <xdr:spPr>
        <a:xfrm>
          <a:off x="714375" y="8105775"/>
          <a:ext cx="5553075" cy="93345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u="none" kern="1200">
              <a:solidFill>
                <a:schemeClr val="accent6"/>
              </a:solidFill>
            </a:rPr>
            <a:t>Insights:</a:t>
          </a:r>
        </a:p>
        <a:p>
          <a:pPr algn="l"/>
          <a:r>
            <a:rPr lang="en-IN" sz="1400"/>
            <a:t>Inflation surged by 35% following the onset of COVID in March 2020.</a:t>
          </a:r>
          <a:endParaRPr lang="en-IN" sz="1400" b="1" u="none" kern="12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220980</xdr:colOff>
      <xdr:row>28</xdr:row>
      <xdr:rowOff>121920</xdr:rowOff>
    </xdr:from>
    <xdr:to>
      <xdr:col>9</xdr:col>
      <xdr:colOff>76200</xdr:colOff>
      <xdr:row>46</xdr:row>
      <xdr:rowOff>19050</xdr:rowOff>
    </xdr:to>
    <xdr:graphicFrame macro="">
      <xdr:nvGraphicFramePr>
        <xdr:cNvPr id="2" name="Chart 1">
          <a:extLst>
            <a:ext uri="{FF2B5EF4-FFF2-40B4-BE49-F238E27FC236}">
              <a16:creationId xmlns:a16="http://schemas.microsoft.com/office/drawing/2014/main" id="{22761592-E295-5C45-9170-1D775BBFB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65</xdr:row>
      <xdr:rowOff>0</xdr:rowOff>
    </xdr:from>
    <xdr:to>
      <xdr:col>6</xdr:col>
      <xdr:colOff>800100</xdr:colOff>
      <xdr:row>80</xdr:row>
      <xdr:rowOff>0</xdr:rowOff>
    </xdr:to>
    <xdr:graphicFrame macro="">
      <xdr:nvGraphicFramePr>
        <xdr:cNvPr id="5" name="Chart 4">
          <a:extLst>
            <a:ext uri="{FF2B5EF4-FFF2-40B4-BE49-F238E27FC236}">
              <a16:creationId xmlns:a16="http://schemas.microsoft.com/office/drawing/2014/main" id="{16531D04-AF17-48A1-B7C1-942A56F31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302895</xdr:colOff>
      <xdr:row>5</xdr:row>
      <xdr:rowOff>87630</xdr:rowOff>
    </xdr:from>
    <xdr:to>
      <xdr:col>15</xdr:col>
      <xdr:colOff>165735</xdr:colOff>
      <xdr:row>18</xdr:row>
      <xdr:rowOff>129540</xdr:rowOff>
    </xdr:to>
    <xdr:graphicFrame macro="">
      <xdr:nvGraphicFramePr>
        <xdr:cNvPr id="3" name="Chart 2">
          <a:extLst>
            <a:ext uri="{FF2B5EF4-FFF2-40B4-BE49-F238E27FC236}">
              <a16:creationId xmlns:a16="http://schemas.microsoft.com/office/drawing/2014/main" id="{664FFBB6-B412-A629-FC61-07B588172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365760</xdr:colOff>
      <xdr:row>5</xdr:row>
      <xdr:rowOff>53340</xdr:rowOff>
    </xdr:from>
    <xdr:to>
      <xdr:col>27</xdr:col>
      <xdr:colOff>160020</xdr:colOff>
      <xdr:row>18</xdr:row>
      <xdr:rowOff>125730</xdr:rowOff>
    </xdr:to>
    <xdr:graphicFrame macro="">
      <xdr:nvGraphicFramePr>
        <xdr:cNvPr id="4" name="Chart 3">
          <a:extLst>
            <a:ext uri="{FF2B5EF4-FFF2-40B4-BE49-F238E27FC236}">
              <a16:creationId xmlns:a16="http://schemas.microsoft.com/office/drawing/2014/main" id="{4DA7C2D4-7DA4-B208-F1B6-5569ABA5C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333376</xdr:colOff>
      <xdr:row>26</xdr:row>
      <xdr:rowOff>152400</xdr:rowOff>
    </xdr:from>
    <xdr:to>
      <xdr:col>7</xdr:col>
      <xdr:colOff>962026</xdr:colOff>
      <xdr:row>31</xdr:row>
      <xdr:rowOff>104775</xdr:rowOff>
    </xdr:to>
    <xdr:sp macro="" textlink="">
      <xdr:nvSpPr>
        <xdr:cNvPr id="2" name="Rectangle: Rounded Corners 1">
          <a:extLst>
            <a:ext uri="{FF2B5EF4-FFF2-40B4-BE49-F238E27FC236}">
              <a16:creationId xmlns:a16="http://schemas.microsoft.com/office/drawing/2014/main" id="{3C56B4AC-F3DF-4797-AEB6-800ACD9600C8}"/>
            </a:ext>
          </a:extLst>
        </xdr:cNvPr>
        <xdr:cNvSpPr/>
      </xdr:nvSpPr>
      <xdr:spPr>
        <a:xfrm>
          <a:off x="1085851" y="5305425"/>
          <a:ext cx="5467350" cy="90487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u="none" kern="1200">
              <a:solidFill>
                <a:schemeClr val="accent6"/>
              </a:solidFill>
            </a:rPr>
            <a:t>Insights:</a:t>
          </a:r>
        </a:p>
        <a:p>
          <a:pPr algn="l"/>
          <a:r>
            <a:rPr lang="en-IN" sz="1200" b="1"/>
            <a:t>Fuel and Light inflation rates exhibit the strongest correlation with fluctuations in imported oil prices, highlighting their sensitivity to global oil market changes.</a:t>
          </a:r>
          <a:endParaRPr lang="en-IN" sz="1200" b="1" u="none" kern="1200">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goel" refreshedDate="45650.200241203704" createdVersion="8" refreshedVersion="8" minRefreshableVersion="3" recordCount="372" xr:uid="{784F9B22-C09A-4C53-9950-99C61DCAD1A8}">
  <cacheSource type="worksheet">
    <worksheetSource ref="A1:AG373" sheet="main data"/>
  </cacheSource>
  <cacheFields count="33">
    <cacheField name="Sector" numFmtId="49">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14">
      <sharedItems containsNonDate="0" count="14">
        <s v="January"/>
        <s v="February"/>
        <s v="March"/>
        <s v="April"/>
        <s v="May"/>
        <s v="June"/>
        <s v="July"/>
        <s v="August"/>
        <s v="September"/>
        <s v="October"/>
        <s v="November"/>
        <s v="December"/>
        <s v="November " u="1"/>
        <s v="Marcrh" u="1"/>
      </sharedItems>
    </cacheField>
    <cacheField name="Cereals and products" numFmtId="164">
      <sharedItems containsSemiMixedTypes="0" containsString="0" containsNumber="1" minValue="107.5" maxValue="174.8"/>
    </cacheField>
    <cacheField name="Meat and fish" numFmtId="164">
      <sharedItems containsSemiMixedTypes="0" containsString="0" containsNumber="1" minValue="106.3" maxValue="223.4" count="291">
        <n v="106.3"/>
        <n v="109.1"/>
        <n v="107.3"/>
        <n v="108.7"/>
        <n v="112.9"/>
        <n v="110.2"/>
        <n v="108.8"/>
        <n v="111.4"/>
        <n v="109.7"/>
        <n v="109.5"/>
        <n v="113.4"/>
        <n v="110.9"/>
        <n v="109.8"/>
        <n v="114.2"/>
        <n v="111.3"/>
        <n v="112.1"/>
        <n v="120.1"/>
        <n v="114.9"/>
        <n v="119.2"/>
        <n v="116.4"/>
        <n v="115.4"/>
        <n v="120.4"/>
        <n v="117.2"/>
        <n v="115.7"/>
        <n v="119.1"/>
        <n v="116.9"/>
        <n v="118.1"/>
        <n v="116.3"/>
        <n v="115.9"/>
        <n v="116.7"/>
        <n v="117.1"/>
        <n v="122"/>
        <n v="118.8"/>
        <n v="117.7"/>
        <n v="121.4"/>
        <n v="119.3"/>
        <n v="118.9"/>
        <n v="121.7"/>
        <n v="119.9"/>
        <n v="120.2"/>
        <n v="124.1"/>
        <n v="121.6"/>
        <n v="125.9"/>
        <n v="123.1"/>
        <n v="122.5"/>
        <n v="126.4"/>
        <n v="123.9"/>
        <n v="122.8"/>
        <n v="127.3"/>
        <n v="124.4"/>
        <n v="122.4"/>
        <n v="125.4"/>
        <n v="123.5"/>
        <n v="126.1"/>
        <n v="123.8"/>
        <n v="122.6"/>
        <n v="125.6"/>
        <n v="123.7"/>
        <n v="124.7"/>
        <n v="123.2"/>
        <n v="125.5"/>
        <n v="126.5"/>
        <n v="125.1"/>
        <n v="126.7"/>
        <n v="128.19999999999999"/>
        <n v="127.1"/>
        <n v="129.69999999999999"/>
        <n v="128"/>
        <n v="130.4"/>
        <n v="134.4"/>
        <n v="131.80000000000001"/>
        <n v="131.5"/>
        <n v="134.30000000000001"/>
        <n v="132.5"/>
        <n v="131.30000000000001"/>
        <n v="131.69999999999999"/>
        <n v="131.4"/>
        <n v="131.1"/>
        <n v="129"/>
        <n v="128.6"/>
        <n v="129.80000000000001"/>
        <n v="130.6"/>
        <n v="130.30000000000001"/>
        <n v="133.19999999999999"/>
        <n v="135.9"/>
        <n v="134.1"/>
        <n v="133.69999999999999"/>
        <n v="135.1"/>
        <n v="134.19999999999999"/>
        <n v="136.30000000000001"/>
        <n v="135.4"/>
        <n v="139.30000000000001"/>
        <n v="136.80000000000001"/>
        <n v="137.5"/>
        <n v="142.1"/>
        <n v="139.1"/>
        <n v="138.6"/>
        <n v="143.9"/>
        <n v="140.5"/>
        <n v="139.5"/>
        <n v="144.19999999999999"/>
        <n v="141.19999999999999"/>
        <n v="138.80000000000001"/>
        <n v="140.30000000000001"/>
        <n v="138.19999999999999"/>
        <n v="137.69999999999999"/>
        <n v="138"/>
        <n v="137.6"/>
        <n v="138.4"/>
        <n v="137.9"/>
        <n v="137.4"/>
        <n v="138.5"/>
        <n v="137.80000000000001"/>
        <n v="137.30000000000001"/>
        <n v="138.9"/>
        <n v="138.30000000000001"/>
        <n v="139.80000000000001"/>
        <n v="139.4"/>
        <n v="139"/>
        <n v="138.69999999999999"/>
        <n v="140.6"/>
        <n v="144.1"/>
        <n v="141.6"/>
        <n v="143.69999999999999"/>
        <n v="148.69999999999999"/>
        <n v="145.5"/>
        <n v="148.4"/>
        <n v="145.69999999999999"/>
        <n v="143.1"/>
        <n v="143.4"/>
        <n v="142"/>
        <n v="143"/>
        <n v="142.4"/>
        <n v="141.9"/>
        <n v="142.80000000000001"/>
        <n v="142.19999999999999"/>
        <n v="142.5"/>
        <n v="142.6"/>
        <n v="143.30000000000001"/>
        <n v="144.4"/>
        <n v="143.5"/>
        <n v="143.80000000000001"/>
        <n v="143.6"/>
        <n v="144.5"/>
        <n v="144.30000000000001"/>
        <n v="148.19999999999999"/>
        <n v="146.6"/>
        <n v="148.1"/>
        <n v="149.69999999999999"/>
        <n v="149.30000000000001"/>
        <n v="148.6"/>
        <n v="149.1"/>
        <n v="148.80000000000001"/>
        <n v="146.4"/>
        <n v="148"/>
        <n v="147.19999999999999"/>
        <n v="145.80000000000001"/>
        <n v="147.6"/>
        <n v="144.9"/>
        <n v="149.5"/>
        <n v="150.80000000000001"/>
        <n v="146.30000000000001"/>
        <n v="149.19999999999999"/>
        <n v="151.9"/>
        <n v="147.80000000000001"/>
        <n v="150.5"/>
        <n v="152.5"/>
        <n v="149.4"/>
        <n v="151.4"/>
        <n v="153"/>
        <n v="150.1"/>
        <n v="152"/>
        <n v="154.1"/>
        <n v="151.1"/>
        <n v="159.5"/>
        <n v="156.69999999999999"/>
        <n v="158.5"/>
        <n v="163.5"/>
        <n v="159.6"/>
        <n v="162.1"/>
        <n v="164"/>
        <n v="160.19999999999999"/>
        <n v="162.69999999999999"/>
        <n v="161.9"/>
        <n v="158.30000000000001"/>
        <n v="160.6"/>
        <n v="158.69999999999999"/>
        <n v="160.80000000000001"/>
        <n v="161.6"/>
        <n v="159.80000000000001"/>
        <n v="161"/>
        <n v="163.69999999999999"/>
        <n v="162.4"/>
        <n v="163.19999999999999"/>
        <n v="165.3"/>
        <n v="164.5"/>
        <n v="165"/>
        <n v="167.3"/>
        <n v="167.6"/>
        <n v="167.4"/>
        <n v="167.5"/>
        <n v="166.8"/>
        <n v="167"/>
        <n v="184.17999999999998"/>
        <n v="190.3"/>
        <n v="197"/>
        <n v="192.7"/>
        <n v="187.2"/>
        <n v="197.8"/>
        <n v="190.9"/>
        <n v="183.9"/>
        <n v="193.1"/>
        <n v="187.1"/>
        <n v="186.3"/>
        <n v="193.7"/>
        <n v="188.9"/>
        <n v="188.6"/>
        <n v="195.5"/>
        <n v="191"/>
        <n v="188.5"/>
        <n v="195.7"/>
        <n v="187.5"/>
        <n v="194.8"/>
        <n v="190.1"/>
        <n v="184"/>
        <n v="191.2"/>
        <n v="186.5"/>
        <n v="189.4"/>
        <n v="197.5"/>
        <n v="192.2"/>
        <n v="202.5"/>
        <n v="198"/>
        <n v="198.5"/>
        <n v="204.3"/>
        <n v="200.5"/>
        <n v="200.1"/>
        <n v="205.5"/>
        <n v="202"/>
        <n v="204.5"/>
        <n v="210.9"/>
        <n v="206.8"/>
        <n v="202.3"/>
        <n v="207.4"/>
        <n v="204"/>
        <n v="202.1"/>
        <n v="208.4"/>
        <n v="204.6"/>
        <n v="199.8"/>
        <n v="204.9"/>
        <n v="201.6"/>
        <n v="202.2"/>
        <n v="198.8"/>
        <n v="196.9"/>
        <n v="198.7"/>
        <n v="198.1"/>
        <n v="205.2"/>
        <n v="200.6"/>
        <n v="208"/>
        <n v="215.8"/>
        <n v="210.7"/>
        <n v="209.7"/>
        <n v="211.8"/>
        <n v="214.7"/>
        <n v="221.2"/>
        <n v="217"/>
        <n v="217.2"/>
        <n v="223.4"/>
        <n v="219.4"/>
        <n v="210.8"/>
        <n v="217.1"/>
        <n v="213"/>
        <n v="204.1"/>
        <n v="206.5"/>
        <n v="206.7"/>
        <n v="213.7"/>
        <n v="209.2"/>
        <n v="208.8"/>
        <n v="214.9"/>
        <n v="207.2"/>
        <n v="213.4"/>
        <n v="209.4"/>
        <n v="206.9"/>
        <n v="212.9"/>
        <n v="209"/>
        <n v="208.3"/>
        <n v="215.2"/>
        <n v="212.2"/>
        <n v="207.7"/>
        <n v="209.3"/>
        <n v="211.5"/>
        <n v="214.3"/>
      </sharedItems>
    </cacheField>
    <cacheField name="Egg" numFmtId="164">
      <sharedItems containsSemiMixedTypes="0" containsString="0" containsNumber="1" minValue="102.7" maxValue="197"/>
    </cacheField>
    <cacheField name="Milk and products" numFmtId="164">
      <sharedItems containsSemiMixedTypes="0" containsString="0" containsNumber="1" minValue="103.6" maxValue="179.6"/>
    </cacheField>
    <cacheField name="Oils and fats" numFmtId="164">
      <sharedItems containsSemiMixedTypes="0" containsString="0" containsNumber="1" minValue="101.1" maxValue="209.9"/>
    </cacheField>
    <cacheField name="Fruits" numFmtId="164">
      <sharedItems containsSemiMixedTypes="0" containsString="0" containsNumber="1" minValue="102.3" maxValue="179.5"/>
    </cacheField>
    <cacheField name="Vegetables" numFmtId="164">
      <sharedItems containsSemiMixedTypes="0" containsString="0" containsNumber="1" minValue="101.4" maxValue="245.3"/>
    </cacheField>
    <cacheField name="Pulses and products" numFmtId="164">
      <sharedItems containsSemiMixedTypes="0" containsString="0" containsNumber="1" minValue="103.5" maxValue="191.6"/>
    </cacheField>
    <cacheField name="Sugar and Confectionery" numFmtId="164">
      <sharedItems containsSemiMixedTypes="0" containsString="0" containsNumber="1" minValue="85.3" maxValue="124.2"/>
    </cacheField>
    <cacheField name="Spices" numFmtId="164">
      <sharedItems containsSemiMixedTypes="0" containsString="0" containsNumber="1" minValue="101.8" maxValue="221"/>
    </cacheField>
    <cacheField name="Non-alcoholic beverages" numFmtId="164">
      <sharedItems containsSemiMixedTypes="0" containsString="0" containsNumber="1" minValue="104.8" maxValue="178.7"/>
    </cacheField>
    <cacheField name="Prepared meals, snacks, sweets etc." numFmtId="164">
      <sharedItems containsSemiMixedTypes="0" containsString="0" containsNumber="1" minValue="106.7" maxValue="197.7"/>
    </cacheField>
    <cacheField name="Food and beverages" numFmtId="164">
      <sharedItems containsSemiMixedTypes="0" containsString="0" containsNumber="1" minValue="105.5" maxValue="183.3"/>
    </cacheField>
    <cacheField name="Food Beverages" numFmtId="164">
      <sharedItems containsSemiMixedTypes="0" containsString="0" containsNumber="1" minValue="1371.6999999999998" maxValue="2335.1"/>
    </cacheField>
    <cacheField name="Pan, tobacco and intoxicants" numFmtId="164">
      <sharedItems containsSemiMixedTypes="0" containsString="0" containsNumber="1" minValue="105.1" maxValue="204.2"/>
    </cacheField>
    <cacheField name="Clothing" numFmtId="164">
      <sharedItems containsSemiMixedTypes="0" containsString="0" containsNumber="1" minValue="105.9" maxValue="191.2"/>
    </cacheField>
    <cacheField name="Footwear" numFmtId="164">
      <sharedItems containsSemiMixedTypes="0" containsString="0" containsNumber="1" minValue="105" maxValue="187.9"/>
    </cacheField>
    <cacheField name="Clothing and footwear" numFmtId="164">
      <sharedItems containsSemiMixedTypes="0" containsString="0" containsNumber="1" minValue="105.8" maxValue="190.8"/>
    </cacheField>
    <cacheField name="Clothing footwear " numFmtId="164">
      <sharedItems containsSemiMixedTypes="0" containsString="0" containsNumber="1" minValue="316.7" maxValue="569.90000000000009"/>
    </cacheField>
    <cacheField name="Housing" numFmtId="164">
      <sharedItems containsSemiMixedTypes="0" containsString="0" containsNumber="1" minValue="100.3" maxValue="175.6"/>
    </cacheField>
    <cacheField name="Fuel and light" numFmtId="164">
      <sharedItems containsSemiMixedTypes="0" containsString="0" containsNumber="1" minValue="105.4" maxValue="183.4"/>
    </cacheField>
    <cacheField name="Household goods and services" numFmtId="164">
      <sharedItems containsSemiMixedTypes="0" containsString="0" containsNumber="1" minValue="104.8" maxValue="179.8"/>
    </cacheField>
    <cacheField name="Health" numFmtId="164">
      <sharedItems containsSemiMixedTypes="0" containsString="0" containsNumber="1" minValue="104" maxValue="187.8"/>
    </cacheField>
    <cacheField name="Transport and communication" numFmtId="164">
      <sharedItems containsSemiMixedTypes="0" containsString="0" containsNumber="1" minValue="103.2" maxValue="169.7"/>
    </cacheField>
    <cacheField name="Recreation and amusement" numFmtId="164">
      <sharedItems containsSemiMixedTypes="0" containsString="0" containsNumber="1" minValue="102.9" maxValue="173.8"/>
    </cacheField>
    <cacheField name="Education" numFmtId="164">
      <sharedItems containsSemiMixedTypes="0" containsString="0" containsNumber="1" minValue="103.5" maxValue="180.3"/>
    </cacheField>
    <cacheField name="Personal care and effects" numFmtId="164">
      <sharedItems containsSemiMixedTypes="0" containsString="0" containsNumber="1" minValue="102.1" maxValue="185.6"/>
    </cacheField>
    <cacheField name="Miscellaneous" numFmtId="164">
      <sharedItems containsSemiMixedTypes="0" containsString="0" containsNumber="1" minValue="103.7" maxValue="179.5"/>
    </cacheField>
    <cacheField name="Miscellaneous2" numFmtId="164">
      <sharedItems containsSemiMixedTypes="0" containsString="0" containsNumber="1" minValue="726.5" maxValue="1255.8"/>
    </cacheField>
    <cacheField name="General index" numFmtId="164">
      <sharedItems containsSemiMixedTypes="0" containsString="0" containsNumber="1" minValue="104" maxValue="179.8"/>
    </cacheField>
  </cacheFields>
  <extLst>
    <ext xmlns:x14="http://schemas.microsoft.com/office/spreadsheetml/2009/9/main" uri="{725AE2AE-9491-48be-B2B4-4EB974FC3084}">
      <x14:pivotCacheDefinition pivotCacheId="831380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x v="0"/>
    <n v="108.1"/>
    <n v="104.9"/>
    <n v="106.1"/>
    <n v="103.9"/>
    <n v="101.9"/>
    <n v="106.1"/>
    <n v="106.8"/>
    <n v="103.1"/>
    <n v="104.8"/>
    <n v="106.7"/>
    <n v="105.5"/>
    <n v="1371.6999999999998"/>
    <n v="105.1"/>
    <n v="106.5"/>
    <n v="105.8"/>
    <n v="106.4"/>
    <n v="318.70000000000005"/>
    <n v="100.3"/>
    <n v="105.5"/>
    <n v="104.8"/>
    <n v="104"/>
    <n v="103.3"/>
    <n v="103.4"/>
    <n v="103.8"/>
    <n v="104.7"/>
    <n v="104"/>
    <n v="728"/>
    <n v="105.1"/>
  </r>
  <r>
    <x v="1"/>
    <x v="0"/>
    <x v="0"/>
    <n v="110.5"/>
    <x v="1"/>
    <n v="113"/>
    <n v="103.6"/>
    <n v="103.4"/>
    <n v="102.3"/>
    <n v="102.9"/>
    <n v="105.8"/>
    <n v="105.1"/>
    <n v="101.8"/>
    <n v="105.1"/>
    <n v="107.9"/>
    <n v="105.9"/>
    <n v="1376.4"/>
    <n v="105.2"/>
    <n v="105.9"/>
    <n v="105"/>
    <n v="105.8"/>
    <n v="316.7"/>
    <n v="100.3"/>
    <n v="105.4"/>
    <n v="104.8"/>
    <n v="104.1"/>
    <n v="103.2"/>
    <n v="102.9"/>
    <n v="103.5"/>
    <n v="104.3"/>
    <n v="103.7"/>
    <n v="726.5"/>
    <n v="104"/>
  </r>
  <r>
    <x v="2"/>
    <x v="0"/>
    <x v="0"/>
    <n v="108.4"/>
    <x v="2"/>
    <n v="110"/>
    <n v="104.4"/>
    <n v="105.1"/>
    <n v="103.2"/>
    <n v="102.2"/>
    <n v="106"/>
    <n v="106.2"/>
    <n v="102.7"/>
    <n v="104.9"/>
    <n v="107.3"/>
    <n v="105.6"/>
    <n v="1373.3000000000002"/>
    <n v="105.1"/>
    <n v="106.3"/>
    <n v="105.5"/>
    <n v="106.2"/>
    <n v="318"/>
    <n v="100.3"/>
    <n v="105.5"/>
    <n v="104.8"/>
    <n v="104"/>
    <n v="103.2"/>
    <n v="103.1"/>
    <n v="103.6"/>
    <n v="104.5"/>
    <n v="103.9"/>
    <n v="727.1"/>
    <n v="104.6"/>
  </r>
  <r>
    <x v="0"/>
    <x v="0"/>
    <x v="1"/>
    <n v="109.2"/>
    <x v="3"/>
    <n v="110.2"/>
    <n v="105.4"/>
    <n v="106.7"/>
    <n v="104"/>
    <n v="102.4"/>
    <n v="105.9"/>
    <n v="105.7"/>
    <n v="103.1"/>
    <n v="105.1"/>
    <n v="107.7"/>
    <n v="106.3"/>
    <n v="1380.3999999999999"/>
    <n v="105.6"/>
    <n v="107.1"/>
    <n v="106.3"/>
    <n v="107"/>
    <n v="320.39999999999998"/>
    <n v="100.4"/>
    <n v="106.2"/>
    <n v="105.2"/>
    <n v="104.4"/>
    <n v="103.9"/>
    <n v="104"/>
    <n v="104.1"/>
    <n v="104.6"/>
    <n v="104.4"/>
    <n v="730.6"/>
    <n v="105.8"/>
  </r>
  <r>
    <x v="1"/>
    <x v="0"/>
    <x v="1"/>
    <n v="112.9"/>
    <x v="4"/>
    <n v="116.9"/>
    <n v="104"/>
    <n v="103.5"/>
    <n v="103.1"/>
    <n v="104.9"/>
    <n v="104.1"/>
    <n v="103.8"/>
    <n v="102.3"/>
    <n v="106"/>
    <n v="109"/>
    <n v="107.2"/>
    <n v="1390.6000000000001"/>
    <n v="106"/>
    <n v="106.6"/>
    <n v="105.5"/>
    <n v="106.4"/>
    <n v="318.5"/>
    <n v="100.4"/>
    <n v="105.7"/>
    <n v="105.2"/>
    <n v="104.7"/>
    <n v="104.4"/>
    <n v="103.3"/>
    <n v="103.7"/>
    <n v="104.3"/>
    <n v="104.3"/>
    <n v="729.9"/>
    <n v="104.7"/>
  </r>
  <r>
    <x v="2"/>
    <x v="0"/>
    <x v="1"/>
    <n v="110.4"/>
    <x v="5"/>
    <n v="112.8"/>
    <n v="104.9"/>
    <n v="105.5"/>
    <n v="103.6"/>
    <n v="103.2"/>
    <n v="105.3"/>
    <n v="105.1"/>
    <n v="102.8"/>
    <n v="105.5"/>
    <n v="108.3"/>
    <n v="106.6"/>
    <n v="1384.2"/>
    <n v="105.7"/>
    <n v="106.9"/>
    <n v="106"/>
    <n v="106.8"/>
    <n v="319.7"/>
    <n v="100.4"/>
    <n v="106"/>
    <n v="105.2"/>
    <n v="104.5"/>
    <n v="104.2"/>
    <n v="103.6"/>
    <n v="103.9"/>
    <n v="104.5"/>
    <n v="104.4"/>
    <n v="730.3"/>
    <n v="105.3"/>
  </r>
  <r>
    <x v="0"/>
    <x v="0"/>
    <x v="2"/>
    <n v="110.2"/>
    <x v="6"/>
    <n v="109.9"/>
    <n v="105.6"/>
    <n v="106.2"/>
    <n v="105.7"/>
    <n v="101.4"/>
    <n v="105.7"/>
    <n v="105"/>
    <n v="103.3"/>
    <n v="105.6"/>
    <n v="108.2"/>
    <n v="106.6"/>
    <n v="1382.2"/>
    <n v="106.5"/>
    <n v="107.6"/>
    <n v="106.8"/>
    <n v="107.5"/>
    <n v="321.89999999999998"/>
    <n v="100.4"/>
    <n v="106.1"/>
    <n v="105.6"/>
    <n v="104.7"/>
    <n v="104.6"/>
    <n v="104"/>
    <n v="104.3"/>
    <n v="104.3"/>
    <n v="104.6"/>
    <n v="732.09999999999991"/>
    <n v="106"/>
  </r>
  <r>
    <x v="1"/>
    <x v="0"/>
    <x v="2"/>
    <n v="113.9"/>
    <x v="7"/>
    <n v="113.2"/>
    <n v="104.3"/>
    <n v="102.7"/>
    <n v="104.9"/>
    <n v="103.8"/>
    <n v="103.5"/>
    <n v="102.6"/>
    <n v="102.4"/>
    <n v="107"/>
    <n v="109.8"/>
    <n v="107.3"/>
    <n v="1386.8"/>
    <n v="106.8"/>
    <n v="107.2"/>
    <n v="106"/>
    <n v="107"/>
    <n v="320.2"/>
    <n v="100.4"/>
    <n v="106"/>
    <n v="105.7"/>
    <n v="105.2"/>
    <n v="105.5"/>
    <n v="103.5"/>
    <n v="103.8"/>
    <n v="104.2"/>
    <n v="104.9"/>
    <n v="732.8"/>
    <n v="105"/>
  </r>
  <r>
    <x v="2"/>
    <x v="0"/>
    <x v="2"/>
    <n v="111.4"/>
    <x v="8"/>
    <n v="111.2"/>
    <n v="105.1"/>
    <n v="104.9"/>
    <n v="105.3"/>
    <n v="102.2"/>
    <n v="105"/>
    <n v="104.2"/>
    <n v="103"/>
    <n v="106.2"/>
    <n v="108.9"/>
    <n v="106.9"/>
    <n v="1384.0000000000002"/>
    <n v="106.6"/>
    <n v="107.4"/>
    <n v="106.5"/>
    <n v="107.3"/>
    <n v="321.2"/>
    <n v="100.4"/>
    <n v="106.1"/>
    <n v="105.6"/>
    <n v="104.9"/>
    <n v="105.1"/>
    <n v="103.7"/>
    <n v="104"/>
    <n v="104.3"/>
    <n v="104.7"/>
    <n v="732.3"/>
    <n v="105.5"/>
  </r>
  <r>
    <x v="0"/>
    <x v="0"/>
    <x v="3"/>
    <n v="110.2"/>
    <x v="9"/>
    <n v="106.9"/>
    <n v="106.3"/>
    <n v="105.7"/>
    <n v="108.3"/>
    <n v="103.4"/>
    <n v="105.7"/>
    <n v="104.2"/>
    <n v="103.2"/>
    <n v="106.5"/>
    <n v="108.8"/>
    <n v="107.1"/>
    <n v="1385.8"/>
    <n v="107.1"/>
    <n v="108.1"/>
    <n v="107.4"/>
    <n v="108"/>
    <n v="323.5"/>
    <n v="100.5"/>
    <n v="106.5"/>
    <n v="106.1"/>
    <n v="105.1"/>
    <n v="104.4"/>
    <n v="104.5"/>
    <n v="104.8"/>
    <n v="102.7"/>
    <n v="104.6"/>
    <n v="732.2"/>
    <n v="106.4"/>
  </r>
  <r>
    <x v="1"/>
    <x v="0"/>
    <x v="3"/>
    <n v="114.6"/>
    <x v="10"/>
    <n v="106"/>
    <n v="104.7"/>
    <n v="102.1"/>
    <n v="109.5"/>
    <n v="109.7"/>
    <n v="104.6"/>
    <n v="102"/>
    <n v="103.5"/>
    <n v="108.2"/>
    <n v="110.6"/>
    <n v="108.8"/>
    <n v="1397.6999999999998"/>
    <n v="108.5"/>
    <n v="107.9"/>
    <n v="106.4"/>
    <n v="107.7"/>
    <n v="322"/>
    <n v="100.5"/>
    <n v="106.4"/>
    <n v="106.5"/>
    <n v="105.7"/>
    <n v="105"/>
    <n v="104"/>
    <n v="105.2"/>
    <n v="103.2"/>
    <n v="105.1"/>
    <n v="734.7"/>
    <n v="105.7"/>
  </r>
  <r>
    <x v="2"/>
    <x v="0"/>
    <x v="3"/>
    <n v="111.6"/>
    <x v="11"/>
    <n v="106.6"/>
    <n v="105.7"/>
    <n v="104.4"/>
    <n v="108.9"/>
    <n v="105.5"/>
    <n v="105.3"/>
    <n v="103.5"/>
    <n v="103.3"/>
    <n v="107.2"/>
    <n v="109.6"/>
    <n v="107.7"/>
    <n v="1390.2"/>
    <n v="107.5"/>
    <n v="108"/>
    <n v="107"/>
    <n v="107.9"/>
    <n v="322.89999999999998"/>
    <n v="100.5"/>
    <n v="106.5"/>
    <n v="106.3"/>
    <n v="105.3"/>
    <n v="104.7"/>
    <n v="104.2"/>
    <n v="105"/>
    <n v="102.9"/>
    <n v="104.8"/>
    <n v="733.19999999999993"/>
    <n v="106.1"/>
  </r>
  <r>
    <x v="0"/>
    <x v="0"/>
    <x v="4"/>
    <n v="110.9"/>
    <x v="12"/>
    <n v="105.9"/>
    <n v="107.5"/>
    <n v="105.3"/>
    <n v="108.1"/>
    <n v="107.3"/>
    <n v="106.1"/>
    <n v="103.7"/>
    <n v="104"/>
    <n v="107.4"/>
    <n v="109.9"/>
    <n v="108.1"/>
    <n v="1394"/>
    <n v="108.1"/>
    <n v="108.8"/>
    <n v="107.9"/>
    <n v="108.6"/>
    <n v="325.29999999999995"/>
    <n v="100.5"/>
    <n v="107.5"/>
    <n v="106.8"/>
    <n v="105.7"/>
    <n v="104.1"/>
    <n v="105"/>
    <n v="105.5"/>
    <n v="102.1"/>
    <n v="104.8"/>
    <n v="734"/>
    <n v="107.2"/>
  </r>
  <r>
    <x v="1"/>
    <x v="0"/>
    <x v="4"/>
    <n v="115.4"/>
    <x v="13"/>
    <n v="102.7"/>
    <n v="105.5"/>
    <n v="101.5"/>
    <n v="110.6"/>
    <n v="123.7"/>
    <n v="105.2"/>
    <n v="101.9"/>
    <n v="105"/>
    <n v="109.1"/>
    <n v="111.3"/>
    <n v="111.1"/>
    <n v="1417.1999999999998"/>
    <n v="109.8"/>
    <n v="108.5"/>
    <n v="106.7"/>
    <n v="108.3"/>
    <n v="323.5"/>
    <n v="100.5"/>
    <n v="107.2"/>
    <n v="107.1"/>
    <n v="106.2"/>
    <n v="103.9"/>
    <n v="104.6"/>
    <n v="105.7"/>
    <n v="102.6"/>
    <n v="104.9"/>
    <n v="735.00000000000011"/>
    <n v="106.6"/>
  </r>
  <r>
    <x v="2"/>
    <x v="0"/>
    <x v="4"/>
    <n v="112.3"/>
    <x v="14"/>
    <n v="104.7"/>
    <n v="106.8"/>
    <n v="103.9"/>
    <n v="109.3"/>
    <n v="112.9"/>
    <n v="105.8"/>
    <n v="103.1"/>
    <n v="104.3"/>
    <n v="108.1"/>
    <n v="110.5"/>
    <n v="109.2"/>
    <n v="1402.1999999999998"/>
    <n v="108.6"/>
    <n v="108.7"/>
    <n v="107.4"/>
    <n v="108.5"/>
    <n v="324.60000000000002"/>
    <n v="100.5"/>
    <n v="107.4"/>
    <n v="106.9"/>
    <n v="105.9"/>
    <n v="104"/>
    <n v="104.8"/>
    <n v="105.6"/>
    <n v="102.3"/>
    <n v="104.8"/>
    <n v="734.3"/>
    <n v="106.9"/>
  </r>
  <r>
    <x v="0"/>
    <x v="0"/>
    <x v="5"/>
    <n v="112.3"/>
    <x v="15"/>
    <n v="108.1"/>
    <n v="108.3"/>
    <n v="105.9"/>
    <n v="109.2"/>
    <n v="118"/>
    <n v="106.8"/>
    <n v="104.1"/>
    <n v="105.4"/>
    <n v="108.2"/>
    <n v="111"/>
    <n v="110.6"/>
    <n v="1420"/>
    <n v="109"/>
    <n v="109.7"/>
    <n v="108.8"/>
    <n v="109.5"/>
    <n v="328"/>
    <n v="106.6"/>
    <n v="108.5"/>
    <n v="107.5"/>
    <n v="106.3"/>
    <n v="105"/>
    <n v="105.6"/>
    <n v="106.5"/>
    <n v="102.5"/>
    <n v="105.5"/>
    <n v="738.9"/>
    <n v="108.9"/>
  </r>
  <r>
    <x v="1"/>
    <x v="0"/>
    <x v="5"/>
    <n v="117"/>
    <x v="16"/>
    <n v="112.5"/>
    <n v="107.3"/>
    <n v="101.3"/>
    <n v="112.4"/>
    <n v="143.6"/>
    <n v="105.4"/>
    <n v="101.4"/>
    <n v="106.4"/>
    <n v="110"/>
    <n v="112.2"/>
    <n v="115"/>
    <n v="1464.6000000000001"/>
    <n v="110.9"/>
    <n v="109.2"/>
    <n v="107.2"/>
    <n v="108.9"/>
    <n v="325.3"/>
    <n v="106.6"/>
    <n v="108"/>
    <n v="107.7"/>
    <n v="106.5"/>
    <n v="105.2"/>
    <n v="105.2"/>
    <n v="108.1"/>
    <n v="103.3"/>
    <n v="106.1"/>
    <n v="742.09999999999991"/>
    <n v="109.7"/>
  </r>
  <r>
    <x v="2"/>
    <x v="0"/>
    <x v="5"/>
    <n v="113.8"/>
    <x v="17"/>
    <n v="109.8"/>
    <n v="107.9"/>
    <n v="104.2"/>
    <n v="110.7"/>
    <n v="126.7"/>
    <n v="106.3"/>
    <n v="103.2"/>
    <n v="105.7"/>
    <n v="109"/>
    <n v="111.6"/>
    <n v="112.2"/>
    <n v="1436"/>
    <n v="109.5"/>
    <n v="109.5"/>
    <n v="108.1"/>
    <n v="109.3"/>
    <n v="326.89999999999998"/>
    <n v="106.6"/>
    <n v="108.3"/>
    <n v="107.6"/>
    <n v="106.4"/>
    <n v="105.1"/>
    <n v="105.4"/>
    <n v="107.4"/>
    <n v="102.8"/>
    <n v="105.8"/>
    <n v="740.49999999999989"/>
    <n v="109.3"/>
  </r>
  <r>
    <x v="0"/>
    <x v="0"/>
    <x v="6"/>
    <n v="113.4"/>
    <x v="17"/>
    <n v="110.5"/>
    <n v="109.3"/>
    <n v="106.2"/>
    <n v="110.3"/>
    <n v="129.19999999999999"/>
    <n v="107.1"/>
    <n v="104.3"/>
    <n v="106.4"/>
    <n v="109.1"/>
    <n v="112.1"/>
    <n v="113.1"/>
    <n v="1445.8999999999996"/>
    <n v="109.8"/>
    <n v="110.5"/>
    <n v="109.5"/>
    <n v="110.3"/>
    <n v="330.3"/>
    <n v="107.7"/>
    <n v="109.5"/>
    <n v="108.3"/>
    <n v="106.9"/>
    <n v="106.8"/>
    <n v="106.4"/>
    <n v="107.8"/>
    <n v="102.5"/>
    <n v="106.5"/>
    <n v="745.19999999999993"/>
    <n v="110.7"/>
  </r>
  <r>
    <x v="1"/>
    <x v="0"/>
    <x v="6"/>
    <n v="117.8"/>
    <x v="18"/>
    <n v="114"/>
    <n v="108.3"/>
    <n v="101.1"/>
    <n v="113.2"/>
    <n v="160.9"/>
    <n v="105.1"/>
    <n v="101.3"/>
    <n v="107.5"/>
    <n v="110.4"/>
    <n v="113.1"/>
    <n v="117.5"/>
    <n v="1489.4"/>
    <n v="111.7"/>
    <n v="109.8"/>
    <n v="107.8"/>
    <n v="109.5"/>
    <n v="327.10000000000002"/>
    <n v="107.7"/>
    <n v="108.6"/>
    <n v="108.1"/>
    <n v="107.1"/>
    <n v="107.3"/>
    <n v="105.9"/>
    <n v="110.1"/>
    <n v="103.2"/>
    <n v="107.3"/>
    <n v="749"/>
    <n v="111.4"/>
  </r>
  <r>
    <x v="2"/>
    <x v="0"/>
    <x v="6"/>
    <n v="114.8"/>
    <x v="19"/>
    <n v="111.9"/>
    <n v="108.9"/>
    <n v="104.3"/>
    <n v="111.7"/>
    <n v="140"/>
    <n v="106.4"/>
    <n v="103.3"/>
    <n v="106.8"/>
    <n v="109.6"/>
    <n v="112.6"/>
    <n v="114.7"/>
    <n v="1461.3999999999999"/>
    <n v="110.3"/>
    <n v="110.2"/>
    <n v="108.8"/>
    <n v="110"/>
    <n v="329"/>
    <n v="107.7"/>
    <n v="109.2"/>
    <n v="108.2"/>
    <n v="107"/>
    <n v="107.1"/>
    <n v="106.1"/>
    <n v="109.1"/>
    <n v="102.8"/>
    <n v="106.9"/>
    <n v="747.19999999999993"/>
    <n v="111"/>
  </r>
  <r>
    <x v="0"/>
    <x v="0"/>
    <x v="7"/>
    <n v="114.3"/>
    <x v="20"/>
    <n v="111.1"/>
    <n v="110"/>
    <n v="106.4"/>
    <n v="110.8"/>
    <n v="138.9"/>
    <n v="107.4"/>
    <n v="104.1"/>
    <n v="106.9"/>
    <n v="109.7"/>
    <n v="112.6"/>
    <n v="114.9"/>
    <n v="1462.5"/>
    <n v="110.7"/>
    <n v="111.3"/>
    <n v="110.2"/>
    <n v="111.1"/>
    <n v="332.6"/>
    <n v="108.9"/>
    <n v="109.9"/>
    <n v="108.7"/>
    <n v="107.5"/>
    <n v="107.8"/>
    <n v="106.8"/>
    <n v="108.7"/>
    <n v="105"/>
    <n v="107.5"/>
    <n v="752"/>
    <n v="112.1"/>
  </r>
  <r>
    <x v="1"/>
    <x v="0"/>
    <x v="7"/>
    <n v="118.3"/>
    <x v="21"/>
    <n v="112.7"/>
    <n v="108.9"/>
    <n v="101.1"/>
    <n v="108.7"/>
    <n v="177"/>
    <n v="104.7"/>
    <n v="101"/>
    <n v="108.5"/>
    <n v="110.9"/>
    <n v="114.3"/>
    <n v="119.6"/>
    <n v="1506.1000000000001"/>
    <n v="112.4"/>
    <n v="110.6"/>
    <n v="108.3"/>
    <n v="110.2"/>
    <n v="329.09999999999997"/>
    <n v="108.9"/>
    <n v="109.3"/>
    <n v="108.7"/>
    <n v="107.6"/>
    <n v="108.1"/>
    <n v="106.5"/>
    <n v="110.8"/>
    <n v="106"/>
    <n v="108.3"/>
    <n v="755.99999999999989"/>
    <n v="112.7"/>
  </r>
  <r>
    <x v="2"/>
    <x v="0"/>
    <x v="7"/>
    <n v="115.6"/>
    <x v="22"/>
    <n v="111.7"/>
    <n v="109.6"/>
    <n v="104.5"/>
    <n v="109.8"/>
    <n v="151.80000000000001"/>
    <n v="106.5"/>
    <n v="103.1"/>
    <n v="107.4"/>
    <n v="110.2"/>
    <n v="113.4"/>
    <n v="116.6"/>
    <n v="1477.4"/>
    <n v="111.2"/>
    <n v="111"/>
    <n v="109.4"/>
    <n v="110.7"/>
    <n v="331.1"/>
    <n v="108.9"/>
    <n v="109.7"/>
    <n v="108.7"/>
    <n v="107.5"/>
    <n v="108"/>
    <n v="106.6"/>
    <n v="109.9"/>
    <n v="105.4"/>
    <n v="107.9"/>
    <n v="753.99999999999989"/>
    <n v="112.4"/>
  </r>
  <r>
    <x v="0"/>
    <x v="0"/>
    <x v="8"/>
    <n v="115.4"/>
    <x v="23"/>
    <n v="111.7"/>
    <n v="111"/>
    <n v="107.4"/>
    <n v="110.9"/>
    <n v="154"/>
    <n v="108.1"/>
    <n v="104.2"/>
    <n v="107.9"/>
    <n v="110.4"/>
    <n v="114"/>
    <n v="117.8"/>
    <n v="1488.5000000000002"/>
    <n v="111.7"/>
    <n v="112.7"/>
    <n v="111.4"/>
    <n v="112.5"/>
    <n v="336.6"/>
    <n v="109.7"/>
    <n v="111.1"/>
    <n v="109.6"/>
    <n v="108.3"/>
    <n v="109.3"/>
    <n v="107.7"/>
    <n v="109.8"/>
    <n v="106.7"/>
    <n v="108.7"/>
    <n v="760.1"/>
    <n v="114.2"/>
  </r>
  <r>
    <x v="1"/>
    <x v="0"/>
    <x v="8"/>
    <n v="118.6"/>
    <x v="24"/>
    <n v="113.2"/>
    <n v="109.6"/>
    <n v="101.7"/>
    <n v="103.2"/>
    <n v="174.3"/>
    <n v="105.1"/>
    <n v="100.8"/>
    <n v="109.1"/>
    <n v="111.1"/>
    <n v="115.4"/>
    <n v="119.2"/>
    <n v="1500.4"/>
    <n v="112.9"/>
    <n v="111.4"/>
    <n v="109"/>
    <n v="111.1"/>
    <n v="331.5"/>
    <n v="109.7"/>
    <n v="109.5"/>
    <n v="109.6"/>
    <n v="107.9"/>
    <n v="110.4"/>
    <n v="107.4"/>
    <n v="111.2"/>
    <n v="106.9"/>
    <n v="109.4"/>
    <n v="762.8"/>
    <n v="113.2"/>
  </r>
  <r>
    <x v="2"/>
    <x v="0"/>
    <x v="8"/>
    <n v="116.4"/>
    <x v="25"/>
    <n v="112.3"/>
    <n v="110.5"/>
    <n v="105.3"/>
    <n v="107.3"/>
    <n v="160.9"/>
    <n v="107.1"/>
    <n v="103.1"/>
    <n v="108.3"/>
    <n v="110.7"/>
    <n v="114.6"/>
    <n v="118.3"/>
    <n v="1491.6999999999998"/>
    <n v="112"/>
    <n v="112.2"/>
    <n v="110.4"/>
    <n v="111.9"/>
    <n v="334.5"/>
    <n v="109.7"/>
    <n v="110.5"/>
    <n v="109.6"/>
    <n v="108.1"/>
    <n v="109.9"/>
    <n v="107.5"/>
    <n v="110.6"/>
    <n v="106.8"/>
    <n v="109"/>
    <n v="761.5"/>
    <n v="113.7"/>
  </r>
  <r>
    <x v="0"/>
    <x v="0"/>
    <x v="9"/>
    <n v="116.3"/>
    <x v="20"/>
    <n v="112.6"/>
    <n v="111.7"/>
    <n v="107.7"/>
    <n v="113.2"/>
    <n v="164.9"/>
    <n v="108.3"/>
    <n v="103.9"/>
    <n v="108.2"/>
    <n v="111.1"/>
    <n v="114.9"/>
    <n v="119.8"/>
    <n v="1508"/>
    <n v="112.2"/>
    <n v="113.6"/>
    <n v="112.3"/>
    <n v="113.4"/>
    <n v="339.29999999999995"/>
    <n v="110.5"/>
    <n v="111.6"/>
    <n v="110.4"/>
    <n v="108.9"/>
    <n v="109.3"/>
    <n v="108.3"/>
    <n v="110.2"/>
    <n v="107.5"/>
    <n v="109.1"/>
    <n v="763.7"/>
    <n v="115.5"/>
  </r>
  <r>
    <x v="1"/>
    <x v="0"/>
    <x v="9"/>
    <n v="118.9"/>
    <x v="26"/>
    <n v="114.5"/>
    <n v="110.4"/>
    <n v="102.3"/>
    <n v="106.2"/>
    <n v="183.5"/>
    <n v="105.3"/>
    <n v="100.2"/>
    <n v="109.6"/>
    <n v="111.4"/>
    <n v="116"/>
    <n v="120.8"/>
    <n v="1517.1999999999998"/>
    <n v="113.5"/>
    <n v="112.5"/>
    <n v="109.7"/>
    <n v="112"/>
    <n v="334.2"/>
    <n v="110.5"/>
    <n v="109.7"/>
    <n v="110.2"/>
    <n v="108.2"/>
    <n v="109.7"/>
    <n v="108"/>
    <n v="111.3"/>
    <n v="107.3"/>
    <n v="109.4"/>
    <n v="764.09999999999991"/>
    <n v="114"/>
  </r>
  <r>
    <x v="2"/>
    <x v="0"/>
    <x v="9"/>
    <n v="117.1"/>
    <x v="27"/>
    <n v="113.3"/>
    <n v="111.2"/>
    <n v="105.7"/>
    <n v="109.9"/>
    <n v="171.2"/>
    <n v="107.3"/>
    <n v="102.7"/>
    <n v="108.7"/>
    <n v="111.2"/>
    <n v="115.4"/>
    <n v="120.2"/>
    <n v="1510.2000000000003"/>
    <n v="112.5"/>
    <n v="113.2"/>
    <n v="111.2"/>
    <n v="112.8"/>
    <n v="337.2"/>
    <n v="110.5"/>
    <n v="110.9"/>
    <n v="110.3"/>
    <n v="108.6"/>
    <n v="109.5"/>
    <n v="108.1"/>
    <n v="110.8"/>
    <n v="107.4"/>
    <n v="109.2"/>
    <n v="763.9"/>
    <n v="114.8"/>
  </r>
  <r>
    <x v="0"/>
    <x v="0"/>
    <x v="10"/>
    <n v="117.3"/>
    <x v="17"/>
    <n v="116.2"/>
    <n v="112.8"/>
    <n v="108.9"/>
    <n v="116.6"/>
    <n v="178.1"/>
    <n v="109.1"/>
    <n v="103.6"/>
    <n v="109"/>
    <n v="111.8"/>
    <n v="116"/>
    <n v="122.5"/>
    <n v="1536.8"/>
    <n v="112.8"/>
    <n v="114.6"/>
    <n v="113.1"/>
    <n v="114.4"/>
    <n v="342.1"/>
    <n v="111.1"/>
    <n v="112.6"/>
    <n v="111.3"/>
    <n v="109.7"/>
    <n v="109.6"/>
    <n v="108.7"/>
    <n v="111"/>
    <n v="108.2"/>
    <n v="109.8"/>
    <n v="768.3"/>
    <n v="117.4"/>
  </r>
  <r>
    <x v="1"/>
    <x v="0"/>
    <x v="10"/>
    <n v="119.8"/>
    <x v="27"/>
    <n v="122.6"/>
    <n v="112"/>
    <n v="103.2"/>
    <n v="110"/>
    <n v="192.8"/>
    <n v="106.3"/>
    <n v="99.5"/>
    <n v="110.3"/>
    <n v="111.8"/>
    <n v="117.1"/>
    <n v="122.9"/>
    <n v="1544.6"/>
    <n v="114.1"/>
    <n v="113.5"/>
    <n v="110.3"/>
    <n v="113"/>
    <n v="336.8"/>
    <n v="111.1"/>
    <n v="110"/>
    <n v="110.9"/>
    <n v="108.6"/>
    <n v="109.5"/>
    <n v="108.5"/>
    <n v="111.3"/>
    <n v="107.9"/>
    <n v="109.6"/>
    <n v="766.3"/>
    <n v="115"/>
  </r>
  <r>
    <x v="2"/>
    <x v="0"/>
    <x v="10"/>
    <n v="118.1"/>
    <x v="20"/>
    <n v="118.7"/>
    <n v="112.5"/>
    <n v="106.8"/>
    <n v="113.5"/>
    <n v="183.1"/>
    <n v="108.2"/>
    <n v="102.2"/>
    <n v="109.4"/>
    <n v="111.8"/>
    <n v="116.5"/>
    <n v="122.6"/>
    <n v="1538.8"/>
    <n v="113.1"/>
    <n v="114.2"/>
    <n v="111.9"/>
    <n v="113.8"/>
    <n v="339.90000000000003"/>
    <n v="111.1"/>
    <n v="111.6"/>
    <n v="111.1"/>
    <n v="109.3"/>
    <n v="109.5"/>
    <n v="108.6"/>
    <n v="111.2"/>
    <n v="108.1"/>
    <n v="109.7"/>
    <n v="767.50000000000011"/>
    <n v="116.3"/>
  </r>
  <r>
    <x v="0"/>
    <x v="0"/>
    <x v="11"/>
    <n v="118.4"/>
    <x v="28"/>
    <n v="120.4"/>
    <n v="113.8"/>
    <n v="109.5"/>
    <n v="115.5"/>
    <n v="145.69999999999999"/>
    <n v="109.5"/>
    <n v="102.9"/>
    <n v="109.8"/>
    <n v="112.1"/>
    <n v="116.8"/>
    <n v="118.7"/>
    <n v="1509"/>
    <n v="113.6"/>
    <n v="115.8"/>
    <n v="114"/>
    <n v="115.5"/>
    <n v="345.3"/>
    <n v="110.7"/>
    <n v="112.8"/>
    <n v="112.1"/>
    <n v="110.1"/>
    <n v="109.9"/>
    <n v="109.2"/>
    <n v="111.6"/>
    <n v="108.1"/>
    <n v="110.1"/>
    <n v="771.1"/>
    <n v="115.5"/>
  </r>
  <r>
    <x v="1"/>
    <x v="0"/>
    <x v="11"/>
    <n v="120.5"/>
    <x v="26"/>
    <n v="128.5"/>
    <n v="112.8"/>
    <n v="103.4"/>
    <n v="110.7"/>
    <n v="144.80000000000001"/>
    <n v="107.1"/>
    <n v="98.6"/>
    <n v="111.9"/>
    <n v="112.1"/>
    <n v="118.1"/>
    <n v="117.8"/>
    <n v="1504.4"/>
    <n v="115"/>
    <n v="114.2"/>
    <n v="110.9"/>
    <n v="113.7"/>
    <n v="338.8"/>
    <n v="110.7"/>
    <n v="110.4"/>
    <n v="111.3"/>
    <n v="109"/>
    <n v="109.7"/>
    <n v="108.9"/>
    <n v="111.4"/>
    <n v="107.7"/>
    <n v="109.8"/>
    <n v="767.8"/>
    <n v="113.3"/>
  </r>
  <r>
    <x v="2"/>
    <x v="0"/>
    <x v="11"/>
    <n v="119.1"/>
    <x v="29"/>
    <n v="123.5"/>
    <n v="113.4"/>
    <n v="107.3"/>
    <n v="113.3"/>
    <n v="145.4"/>
    <n v="108.7"/>
    <n v="101.5"/>
    <n v="110.5"/>
    <n v="112.1"/>
    <n v="117.4"/>
    <n v="118.4"/>
    <n v="1507.3000000000002"/>
    <n v="114"/>
    <n v="115.2"/>
    <n v="112.7"/>
    <n v="114.8"/>
    <n v="342.7"/>
    <n v="110.7"/>
    <n v="111.9"/>
    <n v="111.7"/>
    <n v="109.7"/>
    <n v="109.8"/>
    <n v="109"/>
    <n v="111.5"/>
    <n v="107.9"/>
    <n v="110"/>
    <n v="769.6"/>
    <n v="114.5"/>
  </r>
  <r>
    <x v="0"/>
    <x v="1"/>
    <x v="0"/>
    <n v="118.9"/>
    <x v="30"/>
    <n v="120.5"/>
    <n v="114.4"/>
    <n v="109"/>
    <n v="115.5"/>
    <n v="123.9"/>
    <n v="109.6"/>
    <n v="101.8"/>
    <n v="110.2"/>
    <n v="112.4"/>
    <n v="117.3"/>
    <n v="116"/>
    <n v="1486.6000000000001"/>
    <n v="114"/>
    <n v="116.5"/>
    <n v="114.5"/>
    <n v="116.2"/>
    <n v="347.2"/>
    <n v="111.6"/>
    <n v="113"/>
    <n v="112.6"/>
    <n v="110.6"/>
    <n v="110.5"/>
    <n v="109.6"/>
    <n v="111.8"/>
    <n v="108.3"/>
    <n v="110.6"/>
    <n v="773.99999999999989"/>
    <n v="114.2"/>
  </r>
  <r>
    <x v="1"/>
    <x v="1"/>
    <x v="0"/>
    <n v="121.2"/>
    <x v="31"/>
    <n v="129.9"/>
    <n v="113.6"/>
    <n v="102.9"/>
    <n v="112.1"/>
    <n v="118.9"/>
    <n v="107.5"/>
    <n v="96.9"/>
    <n v="112.7"/>
    <n v="112.1"/>
    <n v="119"/>
    <n v="115.5"/>
    <n v="1484.3"/>
    <n v="115.7"/>
    <n v="114.8"/>
    <n v="111.3"/>
    <n v="114.3"/>
    <n v="340.4"/>
    <n v="111.6"/>
    <n v="111"/>
    <n v="111.9"/>
    <n v="109.7"/>
    <n v="110.8"/>
    <n v="109.8"/>
    <n v="111.5"/>
    <n v="108"/>
    <n v="110.5"/>
    <n v="772.2"/>
    <n v="112.9"/>
  </r>
  <r>
    <x v="2"/>
    <x v="1"/>
    <x v="0"/>
    <n v="119.6"/>
    <x v="32"/>
    <n v="124.1"/>
    <n v="114.1"/>
    <n v="106.8"/>
    <n v="113.9"/>
    <n v="122.2"/>
    <n v="108.9"/>
    <n v="100.2"/>
    <n v="111"/>
    <n v="112.3"/>
    <n v="118.1"/>
    <n v="115.8"/>
    <n v="1485.7999999999997"/>
    <n v="114.5"/>
    <n v="115.8"/>
    <n v="113.2"/>
    <n v="115.4"/>
    <n v="344.4"/>
    <n v="111.6"/>
    <n v="112.2"/>
    <n v="112.3"/>
    <n v="110.3"/>
    <n v="110.7"/>
    <n v="109.7"/>
    <n v="111.6"/>
    <n v="108.2"/>
    <n v="110.6"/>
    <n v="773.40000000000009"/>
    <n v="113.6"/>
  </r>
  <r>
    <x v="0"/>
    <x v="1"/>
    <x v="1"/>
    <n v="119.4"/>
    <x v="33"/>
    <n v="121.2"/>
    <n v="115"/>
    <n v="109"/>
    <n v="116.6"/>
    <n v="116"/>
    <n v="109.8"/>
    <n v="101.1"/>
    <n v="110.4"/>
    <n v="112.9"/>
    <n v="117.8"/>
    <n v="115.3"/>
    <n v="1482.2"/>
    <n v="114.2"/>
    <n v="117.1"/>
    <n v="114.5"/>
    <n v="116.7"/>
    <n v="348.3"/>
    <n v="112.5"/>
    <n v="113.2"/>
    <n v="112.9"/>
    <n v="110.9"/>
    <n v="110.8"/>
    <n v="109.9"/>
    <n v="112"/>
    <n v="108.7"/>
    <n v="110.9"/>
    <n v="776.1"/>
    <n v="114"/>
  </r>
  <r>
    <x v="1"/>
    <x v="1"/>
    <x v="1"/>
    <n v="121.9"/>
    <x v="31"/>
    <n v="124.5"/>
    <n v="115.2"/>
    <n v="102.5"/>
    <n v="114.1"/>
    <n v="111.5"/>
    <n v="108.2"/>
    <n v="95.4"/>
    <n v="113.5"/>
    <n v="112.1"/>
    <n v="119.9"/>
    <n v="115.2"/>
    <n v="1476"/>
    <n v="116.2"/>
    <n v="115.3"/>
    <n v="111.7"/>
    <n v="114.7"/>
    <n v="341.7"/>
    <n v="112.5"/>
    <n v="111.1"/>
    <n v="112.6"/>
    <n v="110.4"/>
    <n v="111.3"/>
    <n v="110.3"/>
    <n v="111.6"/>
    <n v="108.7"/>
    <n v="111"/>
    <n v="775.90000000000009"/>
    <n v="113.1"/>
  </r>
  <r>
    <x v="2"/>
    <x v="1"/>
    <x v="1"/>
    <n v="120.2"/>
    <x v="18"/>
    <n v="122.5"/>
    <n v="115.1"/>
    <n v="106.6"/>
    <n v="115.4"/>
    <n v="114.5"/>
    <n v="109.3"/>
    <n v="99.2"/>
    <n v="111.4"/>
    <n v="112.6"/>
    <n v="118.8"/>
    <n v="115.3"/>
    <n v="1480.1"/>
    <n v="114.7"/>
    <n v="116.4"/>
    <n v="113.3"/>
    <n v="115.9"/>
    <n v="345.6"/>
    <n v="112.5"/>
    <n v="112.4"/>
    <n v="112.8"/>
    <n v="110.7"/>
    <n v="111.1"/>
    <n v="110.1"/>
    <n v="111.8"/>
    <n v="108.7"/>
    <n v="110.9"/>
    <n v="776.1"/>
    <n v="113.6"/>
  </r>
  <r>
    <x v="0"/>
    <x v="1"/>
    <x v="2"/>
    <n v="120.1"/>
    <x v="26"/>
    <n v="120.7"/>
    <n v="116.1"/>
    <n v="109.3"/>
    <n v="119.6"/>
    <n v="117.9"/>
    <n v="110.2"/>
    <n v="101.2"/>
    <n v="110.7"/>
    <n v="113"/>
    <n v="118.3"/>
    <n v="116.2"/>
    <n v="1491.4"/>
    <n v="114.6"/>
    <n v="117.5"/>
    <n v="114.9"/>
    <n v="117.2"/>
    <n v="349.6"/>
    <n v="113.2"/>
    <n v="113.4"/>
    <n v="113.4"/>
    <n v="111.4"/>
    <n v="111.2"/>
    <n v="110.2"/>
    <n v="112.4"/>
    <n v="108.9"/>
    <n v="111.3"/>
    <n v="778.8"/>
    <n v="114.6"/>
  </r>
  <r>
    <x v="1"/>
    <x v="1"/>
    <x v="2"/>
    <n v="122.1"/>
    <x v="34"/>
    <n v="121.5"/>
    <n v="116.2"/>
    <n v="102.8"/>
    <n v="117.7"/>
    <n v="113.3"/>
    <n v="108.9"/>
    <n v="96.3"/>
    <n v="114.1"/>
    <n v="112.2"/>
    <n v="120.5"/>
    <n v="116"/>
    <n v="1483"/>
    <n v="116.7"/>
    <n v="115.8"/>
    <n v="112.1"/>
    <n v="115.2"/>
    <n v="343.09999999999997"/>
    <n v="113.2"/>
    <n v="110.9"/>
    <n v="113"/>
    <n v="110.8"/>
    <n v="111.6"/>
    <n v="110.9"/>
    <n v="111.8"/>
    <n v="109.2"/>
    <n v="111.4"/>
    <n v="778.69999999999993"/>
    <n v="113.7"/>
  </r>
  <r>
    <x v="2"/>
    <x v="1"/>
    <x v="2"/>
    <n v="120.7"/>
    <x v="35"/>
    <n v="121"/>
    <n v="116.1"/>
    <n v="106.9"/>
    <n v="118.7"/>
    <n v="116.3"/>
    <n v="109.8"/>
    <n v="99.6"/>
    <n v="111.8"/>
    <n v="112.7"/>
    <n v="119.3"/>
    <n v="116.1"/>
    <n v="1488.2999999999997"/>
    <n v="115.2"/>
    <n v="116.8"/>
    <n v="113.7"/>
    <n v="116.4"/>
    <n v="346.9"/>
    <n v="113.2"/>
    <n v="112.5"/>
    <n v="113.2"/>
    <n v="111.2"/>
    <n v="111.4"/>
    <n v="110.6"/>
    <n v="112"/>
    <n v="109"/>
    <n v="111.3"/>
    <n v="778.69999999999993"/>
    <n v="114.2"/>
  </r>
  <r>
    <x v="0"/>
    <x v="1"/>
    <x v="3"/>
    <n v="120.2"/>
    <x v="36"/>
    <n v="118.1"/>
    <n v="117"/>
    <n v="109.7"/>
    <n v="125.5"/>
    <n v="120.5"/>
    <n v="111"/>
    <n v="102.6"/>
    <n v="111.2"/>
    <n v="113.5"/>
    <n v="118.7"/>
    <n v="117.2"/>
    <n v="1504.1000000000001"/>
    <n v="115.4"/>
    <n v="118.1"/>
    <n v="116.1"/>
    <n v="117.8"/>
    <n v="352"/>
    <n v="113.9"/>
    <n v="113.4"/>
    <n v="113.7"/>
    <n v="111.8"/>
    <n v="111.2"/>
    <n v="110.5"/>
    <n v="113"/>
    <n v="108.9"/>
    <n v="111.5"/>
    <n v="780.6"/>
    <n v="115.4"/>
  </r>
  <r>
    <x v="1"/>
    <x v="1"/>
    <x v="3"/>
    <n v="122.5"/>
    <x v="37"/>
    <n v="113.3"/>
    <n v="117"/>
    <n v="103.1"/>
    <n v="126.7"/>
    <n v="121.2"/>
    <n v="111"/>
    <n v="100.3"/>
    <n v="115.3"/>
    <n v="112.7"/>
    <n v="121"/>
    <n v="118.2"/>
    <n v="1504.0000000000002"/>
    <n v="117.6"/>
    <n v="116.3"/>
    <n v="112.5"/>
    <n v="115.7"/>
    <n v="344.5"/>
    <n v="113.9"/>
    <n v="110.9"/>
    <n v="113.4"/>
    <n v="111"/>
    <n v="111.2"/>
    <n v="111.2"/>
    <n v="112.5"/>
    <n v="109.1"/>
    <n v="111.4"/>
    <n v="779.8"/>
    <n v="114.7"/>
  </r>
  <r>
    <x v="2"/>
    <x v="1"/>
    <x v="3"/>
    <n v="120.9"/>
    <x v="38"/>
    <n v="116.2"/>
    <n v="117"/>
    <n v="107.3"/>
    <n v="126.1"/>
    <n v="120.7"/>
    <n v="111"/>
    <n v="101.8"/>
    <n v="112.6"/>
    <n v="113.2"/>
    <n v="119.8"/>
    <n v="117.6"/>
    <n v="1504.1"/>
    <n v="116"/>
    <n v="117.4"/>
    <n v="114.6"/>
    <n v="117"/>
    <n v="349"/>
    <n v="113.9"/>
    <n v="112.5"/>
    <n v="113.6"/>
    <n v="111.5"/>
    <n v="111.2"/>
    <n v="110.9"/>
    <n v="112.7"/>
    <n v="109"/>
    <n v="111.5"/>
    <n v="780.40000000000009"/>
    <n v="115.1"/>
  </r>
  <r>
    <x v="0"/>
    <x v="1"/>
    <x v="4"/>
    <n v="120.3"/>
    <x v="39"/>
    <n v="116.9"/>
    <n v="118"/>
    <n v="110.1"/>
    <n v="126.3"/>
    <n v="123.9"/>
    <n v="111.5"/>
    <n v="103.5"/>
    <n v="111.6"/>
    <n v="114.2"/>
    <n v="119.2"/>
    <n v="118.2"/>
    <n v="1513.8999999999999"/>
    <n v="116.3"/>
    <n v="118.7"/>
    <n v="116.8"/>
    <n v="118.5"/>
    <n v="354"/>
    <n v="114.3"/>
    <n v="113.4"/>
    <n v="114.1"/>
    <n v="112.1"/>
    <n v="111.4"/>
    <n v="110.9"/>
    <n v="113.1"/>
    <n v="108.9"/>
    <n v="111.8"/>
    <n v="782.3"/>
    <n v="116"/>
  </r>
  <r>
    <x v="1"/>
    <x v="1"/>
    <x v="4"/>
    <n v="122.7"/>
    <x v="40"/>
    <n v="114.2"/>
    <n v="119.1"/>
    <n v="103.5"/>
    <n v="129.19999999999999"/>
    <n v="127"/>
    <n v="112.6"/>
    <n v="101.3"/>
    <n v="117"/>
    <n v="112.9"/>
    <n v="121.7"/>
    <n v="120"/>
    <n v="1525.3000000000002"/>
    <n v="118.3"/>
    <n v="116.8"/>
    <n v="112.9"/>
    <n v="116.2"/>
    <n v="345.9"/>
    <n v="114.3"/>
    <n v="111.1"/>
    <n v="114.1"/>
    <n v="111.2"/>
    <n v="111.3"/>
    <n v="111.5"/>
    <n v="112.9"/>
    <n v="109.3"/>
    <n v="111.7"/>
    <n v="782"/>
    <n v="115.6"/>
  </r>
  <r>
    <x v="2"/>
    <x v="1"/>
    <x v="4"/>
    <n v="121.1"/>
    <x v="41"/>
    <n v="115.9"/>
    <n v="118.4"/>
    <n v="107.7"/>
    <n v="127.7"/>
    <n v="125"/>
    <n v="111.9"/>
    <n v="102.8"/>
    <n v="113.4"/>
    <n v="113.7"/>
    <n v="120.4"/>
    <n v="118.9"/>
    <n v="1518.5000000000005"/>
    <n v="116.8"/>
    <n v="118"/>
    <n v="115.2"/>
    <n v="117.6"/>
    <n v="350.79999999999995"/>
    <n v="114.3"/>
    <n v="112.5"/>
    <n v="114.1"/>
    <n v="111.8"/>
    <n v="111.3"/>
    <n v="111.2"/>
    <n v="113"/>
    <n v="109.1"/>
    <n v="111.8"/>
    <n v="782.3"/>
    <n v="115.8"/>
  </r>
  <r>
    <x v="0"/>
    <x v="1"/>
    <x v="5"/>
    <n v="120.7"/>
    <x v="41"/>
    <n v="116.1"/>
    <n v="119.3"/>
    <n v="110.3"/>
    <n v="125.8"/>
    <n v="129.30000000000001"/>
    <n v="112.2"/>
    <n v="103.6"/>
    <n v="112.3"/>
    <n v="114.9"/>
    <n v="120.1"/>
    <n v="119.5"/>
    <n v="1525.6999999999998"/>
    <n v="117.3"/>
    <n v="119.7"/>
    <n v="117.3"/>
    <n v="119.3"/>
    <n v="356.3"/>
    <n v="113.9"/>
    <n v="114.4"/>
    <n v="114.9"/>
    <n v="112.8"/>
    <n v="112.2"/>
    <n v="111.4"/>
    <n v="114.3"/>
    <n v="108"/>
    <n v="112.3"/>
    <n v="785.89999999999986"/>
    <n v="117"/>
  </r>
  <r>
    <x v="1"/>
    <x v="1"/>
    <x v="5"/>
    <n v="123.1"/>
    <x v="42"/>
    <n v="115.4"/>
    <n v="120.4"/>
    <n v="103.4"/>
    <n v="131.19999999999999"/>
    <n v="137.5"/>
    <n v="112.8"/>
    <n v="101.4"/>
    <n v="118.3"/>
    <n v="113.2"/>
    <n v="122.4"/>
    <n v="122"/>
    <n v="1547"/>
    <n v="119"/>
    <n v="117.4"/>
    <n v="113.2"/>
    <n v="116.7"/>
    <n v="347.3"/>
    <n v="113.9"/>
    <n v="111.2"/>
    <n v="114.3"/>
    <n v="111.4"/>
    <n v="111.5"/>
    <n v="111.8"/>
    <n v="115.1"/>
    <n v="108.7"/>
    <n v="112.2"/>
    <n v="785.00000000000011"/>
    <n v="116.4"/>
  </r>
  <r>
    <x v="2"/>
    <x v="1"/>
    <x v="5"/>
    <n v="121.5"/>
    <x v="43"/>
    <n v="115.8"/>
    <n v="119.7"/>
    <n v="107.8"/>
    <n v="128.30000000000001"/>
    <n v="132.1"/>
    <n v="112.4"/>
    <n v="102.9"/>
    <n v="114.3"/>
    <n v="114.2"/>
    <n v="121.2"/>
    <n v="120.4"/>
    <n v="1533.7000000000003"/>
    <n v="117.8"/>
    <n v="118.8"/>
    <n v="115.6"/>
    <n v="118.3"/>
    <n v="352.7"/>
    <n v="113.9"/>
    <n v="113.2"/>
    <n v="114.6"/>
    <n v="112.3"/>
    <n v="111.8"/>
    <n v="111.6"/>
    <n v="114.8"/>
    <n v="108.3"/>
    <n v="112.3"/>
    <n v="785.69999999999982"/>
    <n v="116.7"/>
  </r>
  <r>
    <x v="0"/>
    <x v="1"/>
    <x v="6"/>
    <n v="121.7"/>
    <x v="44"/>
    <n v="117.7"/>
    <n v="120.6"/>
    <n v="110.4"/>
    <n v="129.1"/>
    <n v="150.1"/>
    <n v="113.2"/>
    <n v="104.8"/>
    <n v="113.3"/>
    <n v="115.6"/>
    <n v="120.9"/>
    <n v="123.3"/>
    <n v="1563.2"/>
    <n v="118"/>
    <n v="120.7"/>
    <n v="118.3"/>
    <n v="120.3"/>
    <n v="359.3"/>
    <n v="114.8"/>
    <n v="115.3"/>
    <n v="115.4"/>
    <n v="113.4"/>
    <n v="113.2"/>
    <n v="111.8"/>
    <n v="115.5"/>
    <n v="108.8"/>
    <n v="113.1"/>
    <n v="791.19999999999993"/>
    <n v="119.5"/>
  </r>
  <r>
    <x v="1"/>
    <x v="1"/>
    <x v="6"/>
    <n v="123.8"/>
    <x v="45"/>
    <n v="118"/>
    <n v="121.6"/>
    <n v="103.5"/>
    <n v="133.69999999999999"/>
    <n v="172.4"/>
    <n v="113.1"/>
    <n v="102.7"/>
    <n v="120"/>
    <n v="113.8"/>
    <n v="123.4"/>
    <n v="127.1"/>
    <n v="1599.5"/>
    <n v="121"/>
    <n v="118"/>
    <n v="113.6"/>
    <n v="117.4"/>
    <n v="349"/>
    <n v="114.8"/>
    <n v="111.6"/>
    <n v="114.9"/>
    <n v="111.5"/>
    <n v="113"/>
    <n v="112.4"/>
    <n v="117.8"/>
    <n v="109.7"/>
    <n v="113.5"/>
    <n v="792.8"/>
    <n v="118.9"/>
  </r>
  <r>
    <x v="2"/>
    <x v="1"/>
    <x v="6"/>
    <n v="122.4"/>
    <x v="46"/>
    <n v="117.8"/>
    <n v="121"/>
    <n v="107.9"/>
    <n v="131.19999999999999"/>
    <n v="157.69999999999999"/>
    <n v="113.2"/>
    <n v="104.1"/>
    <n v="115.5"/>
    <n v="114.8"/>
    <n v="122.1"/>
    <n v="124.7"/>
    <n v="1576.3"/>
    <n v="118.8"/>
    <n v="119.6"/>
    <n v="116.3"/>
    <n v="119.1"/>
    <n v="355"/>
    <n v="114.8"/>
    <n v="113.9"/>
    <n v="115.2"/>
    <n v="112.7"/>
    <n v="113.1"/>
    <n v="112.1"/>
    <n v="116.8"/>
    <n v="109.2"/>
    <n v="113.3"/>
    <n v="792.4"/>
    <n v="119.2"/>
  </r>
  <r>
    <x v="0"/>
    <x v="1"/>
    <x v="7"/>
    <n v="121.8"/>
    <x v="47"/>
    <n v="117.8"/>
    <n v="121.9"/>
    <n v="110.6"/>
    <n v="129.69999999999999"/>
    <n v="161.1"/>
    <n v="114.1"/>
    <n v="105.1"/>
    <n v="114.6"/>
    <n v="115.8"/>
    <n v="121.7"/>
    <n v="125.3"/>
    <n v="1582.2999999999997"/>
    <n v="118.8"/>
    <n v="120.9"/>
    <n v="118.8"/>
    <n v="120.7"/>
    <n v="360.4"/>
    <n v="115.5"/>
    <n v="115.4"/>
    <n v="115.9"/>
    <n v="114"/>
    <n v="113.2"/>
    <n v="112.2"/>
    <n v="116.2"/>
    <n v="109.4"/>
    <n v="113.5"/>
    <n v="794.4"/>
    <n v="120.7"/>
  </r>
  <r>
    <x v="1"/>
    <x v="1"/>
    <x v="7"/>
    <n v="124.8"/>
    <x v="48"/>
    <n v="116.5"/>
    <n v="122.2"/>
    <n v="103.6"/>
    <n v="132.69999999999999"/>
    <n v="181.9"/>
    <n v="115.2"/>
    <n v="102.7"/>
    <n v="122.1"/>
    <n v="114.4"/>
    <n v="124.7"/>
    <n v="128.9"/>
    <n v="1617"/>
    <n v="123"/>
    <n v="118.6"/>
    <n v="114.1"/>
    <n v="117.9"/>
    <n v="350.6"/>
    <n v="115.5"/>
    <n v="111.8"/>
    <n v="115.3"/>
    <n v="112.2"/>
    <n v="112.5"/>
    <n v="112.9"/>
    <n v="119.2"/>
    <n v="110.5"/>
    <n v="113.9"/>
    <n v="796.5"/>
    <n v="119.9"/>
  </r>
  <r>
    <x v="2"/>
    <x v="1"/>
    <x v="7"/>
    <n v="122.7"/>
    <x v="49"/>
    <n v="117.3"/>
    <n v="122"/>
    <n v="108"/>
    <n v="131.1"/>
    <n v="168.2"/>
    <n v="114.5"/>
    <n v="104.3"/>
    <n v="117.1"/>
    <n v="115.2"/>
    <n v="123.1"/>
    <n v="126.6"/>
    <n v="1594.4999999999998"/>
    <n v="119.9"/>
    <n v="120"/>
    <n v="116.8"/>
    <n v="119.6"/>
    <n v="356.4"/>
    <n v="115.5"/>
    <n v="114"/>
    <n v="115.6"/>
    <n v="113.3"/>
    <n v="112.8"/>
    <n v="112.6"/>
    <n v="118"/>
    <n v="109.9"/>
    <n v="113.7"/>
    <n v="795.9"/>
    <n v="120.3"/>
  </r>
  <r>
    <x v="0"/>
    <x v="1"/>
    <x v="8"/>
    <n v="122.3"/>
    <x v="50"/>
    <n v="117.8"/>
    <n v="122.7"/>
    <n v="110.4"/>
    <n v="129.80000000000001"/>
    <n v="158.80000000000001"/>
    <n v="115"/>
    <n v="104.7"/>
    <n v="114.9"/>
    <n v="116.5"/>
    <n v="122.6"/>
    <n v="125.3"/>
    <n v="1583.2"/>
    <n v="119.5"/>
    <n v="121.7"/>
    <n v="119.2"/>
    <n v="121.3"/>
    <n v="362.2"/>
    <n v="116.1"/>
    <n v="115.8"/>
    <n v="116.7"/>
    <n v="114.5"/>
    <n v="112.8"/>
    <n v="112.6"/>
    <n v="116.6"/>
    <n v="109.1"/>
    <n v="113.7"/>
    <n v="796.00000000000011"/>
    <n v="120.9"/>
  </r>
  <r>
    <x v="1"/>
    <x v="1"/>
    <x v="8"/>
    <n v="124.2"/>
    <x v="51"/>
    <n v="116.4"/>
    <n v="122.7"/>
    <n v="103.5"/>
    <n v="124.5"/>
    <n v="168.6"/>
    <n v="116.9"/>
    <n v="101.9"/>
    <n v="122.9"/>
    <n v="114.8"/>
    <n v="125.2"/>
    <n v="126.7"/>
    <n v="1593.7000000000003"/>
    <n v="124.3"/>
    <n v="119.2"/>
    <n v="114.5"/>
    <n v="118.4"/>
    <n v="352.1"/>
    <n v="116.1"/>
    <n v="111.8"/>
    <n v="115.5"/>
    <n v="112.3"/>
    <n v="111.2"/>
    <n v="113.4"/>
    <n v="120"/>
    <n v="110"/>
    <n v="113.6"/>
    <n v="796"/>
    <n v="119.2"/>
  </r>
  <r>
    <x v="2"/>
    <x v="1"/>
    <x v="8"/>
    <n v="122.9"/>
    <x v="52"/>
    <n v="117.3"/>
    <n v="122.7"/>
    <n v="107.9"/>
    <n v="127.3"/>
    <n v="162.1"/>
    <n v="115.6"/>
    <n v="103.8"/>
    <n v="117.6"/>
    <n v="115.8"/>
    <n v="123.8"/>
    <n v="125.8"/>
    <n v="1586.0999999999997"/>
    <n v="120.8"/>
    <n v="120.7"/>
    <n v="117.2"/>
    <n v="120.1"/>
    <n v="358"/>
    <n v="116.1"/>
    <n v="114.3"/>
    <n v="116.1"/>
    <n v="113.7"/>
    <n v="112"/>
    <n v="113.1"/>
    <n v="118.6"/>
    <n v="109.5"/>
    <n v="113.7"/>
    <n v="796.7"/>
    <n v="120.1"/>
  </r>
  <r>
    <x v="0"/>
    <x v="1"/>
    <x v="9"/>
    <n v="122.6"/>
    <x v="44"/>
    <n v="118.3"/>
    <n v="123.2"/>
    <n v="110.5"/>
    <n v="128.9"/>
    <n v="155.30000000000001"/>
    <n v="115.5"/>
    <n v="104"/>
    <n v="115.3"/>
    <n v="116.8"/>
    <n v="123.2"/>
    <n v="125.1"/>
    <n v="1581.1999999999998"/>
    <n v="120"/>
    <n v="122.7"/>
    <n v="120.3"/>
    <n v="122.3"/>
    <n v="365.3"/>
    <n v="116.7"/>
    <n v="116.4"/>
    <n v="117.5"/>
    <n v="115.3"/>
    <n v="112.6"/>
    <n v="113"/>
    <n v="116.9"/>
    <n v="109.3"/>
    <n v="114"/>
    <n v="798.59999999999991"/>
    <n v="121"/>
  </r>
  <r>
    <x v="1"/>
    <x v="1"/>
    <x v="9"/>
    <n v="124.6"/>
    <x v="53"/>
    <n v="117.8"/>
    <n v="123.1"/>
    <n v="103.5"/>
    <n v="123.5"/>
    <n v="159.6"/>
    <n v="117.4"/>
    <n v="101.2"/>
    <n v="123.8"/>
    <n v="115.2"/>
    <n v="125.9"/>
    <n v="125.8"/>
    <n v="1587.5"/>
    <n v="124.3"/>
    <n v="119.6"/>
    <n v="114.9"/>
    <n v="118.9"/>
    <n v="353.4"/>
    <n v="116.7"/>
    <n v="112"/>
    <n v="115.8"/>
    <n v="112.6"/>
    <n v="111"/>
    <n v="113.6"/>
    <n v="120.2"/>
    <n v="110.1"/>
    <n v="113.7"/>
    <n v="797.00000000000011"/>
    <n v="119.1"/>
  </r>
  <r>
    <x v="2"/>
    <x v="1"/>
    <x v="9"/>
    <n v="123.2"/>
    <x v="54"/>
    <n v="118.1"/>
    <n v="123.2"/>
    <n v="107.9"/>
    <n v="126.4"/>
    <n v="156.80000000000001"/>
    <n v="116.1"/>
    <n v="103.1"/>
    <n v="118.1"/>
    <n v="116.1"/>
    <n v="124.5"/>
    <n v="125.4"/>
    <n v="1582.7"/>
    <n v="121.1"/>
    <n v="121.5"/>
    <n v="118.1"/>
    <n v="121"/>
    <n v="360.6"/>
    <n v="116.7"/>
    <n v="114.7"/>
    <n v="116.7"/>
    <n v="114.3"/>
    <n v="111.8"/>
    <n v="113.3"/>
    <n v="118.8"/>
    <n v="109.6"/>
    <n v="113.9"/>
    <n v="798.4"/>
    <n v="120.1"/>
  </r>
  <r>
    <x v="0"/>
    <x v="1"/>
    <x v="10"/>
    <n v="122.7"/>
    <x v="55"/>
    <n v="119.9"/>
    <n v="124"/>
    <n v="110.5"/>
    <n v="128.80000000000001"/>
    <n v="152"/>
    <n v="116.2"/>
    <n v="103.3"/>
    <n v="115.8"/>
    <n v="116.8"/>
    <n v="124.5"/>
    <n v="124.9"/>
    <n v="1582"/>
    <n v="120.8"/>
    <n v="123.3"/>
    <n v="120.5"/>
    <n v="122.9"/>
    <n v="366.70000000000005"/>
    <n v="117.1"/>
    <n v="117.3"/>
    <n v="118.1"/>
    <n v="115.9"/>
    <n v="112"/>
    <n v="113.3"/>
    <n v="117.2"/>
    <n v="108.8"/>
    <n v="114.1"/>
    <n v="799.4"/>
    <n v="121.1"/>
  </r>
  <r>
    <x v="1"/>
    <x v="1"/>
    <x v="10"/>
    <n v="124.5"/>
    <x v="56"/>
    <n v="122.7"/>
    <n v="124.6"/>
    <n v="103.2"/>
    <n v="122.2"/>
    <n v="153.19999999999999"/>
    <n v="119.3"/>
    <n v="99.8"/>
    <n v="124.6"/>
    <n v="115.8"/>
    <n v="126.9"/>
    <n v="125.4"/>
    <n v="1587.8"/>
    <n v="125.8"/>
    <n v="120.3"/>
    <n v="115.4"/>
    <n v="119.5"/>
    <n v="355.2"/>
    <n v="117.1"/>
    <n v="112.6"/>
    <n v="116.4"/>
    <n v="113"/>
    <n v="109.7"/>
    <n v="114"/>
    <n v="120.3"/>
    <n v="109.6"/>
    <n v="113.4"/>
    <n v="796.4"/>
    <n v="119"/>
  </r>
  <r>
    <x v="2"/>
    <x v="1"/>
    <x v="10"/>
    <n v="123.3"/>
    <x v="57"/>
    <n v="121"/>
    <n v="124.2"/>
    <n v="107.8"/>
    <n v="125.7"/>
    <n v="152.4"/>
    <n v="117.2"/>
    <n v="102.1"/>
    <n v="118.7"/>
    <n v="116.4"/>
    <n v="125.6"/>
    <n v="125.1"/>
    <n v="1583.2"/>
    <n v="122.1"/>
    <n v="122.1"/>
    <n v="118.4"/>
    <n v="121.6"/>
    <n v="362.1"/>
    <n v="117.1"/>
    <n v="115.5"/>
    <n v="117.3"/>
    <n v="114.8"/>
    <n v="110.8"/>
    <n v="113.7"/>
    <n v="119"/>
    <n v="109.1"/>
    <n v="113.8"/>
    <n v="798.49999999999989"/>
    <n v="120.1"/>
  </r>
  <r>
    <x v="0"/>
    <x v="1"/>
    <x v="11"/>
    <n v="122.4"/>
    <x v="50"/>
    <n v="121.8"/>
    <n v="124.2"/>
    <n v="110.2"/>
    <n v="128.6"/>
    <n v="140.30000000000001"/>
    <n v="116.3"/>
    <n v="102"/>
    <n v="116"/>
    <n v="117.3"/>
    <n v="124.8"/>
    <n v="123.3"/>
    <n v="1569.6"/>
    <n v="121.7"/>
    <n v="123.8"/>
    <n v="120.6"/>
    <n v="123.3"/>
    <n v="367.7"/>
    <n v="116.5"/>
    <n v="117.4"/>
    <n v="118.2"/>
    <n v="116.2"/>
    <n v="111.5"/>
    <n v="113.3"/>
    <n v="117.7"/>
    <n v="109.4"/>
    <n v="114.2"/>
    <n v="800.5"/>
    <n v="120.3"/>
  </r>
  <r>
    <x v="1"/>
    <x v="1"/>
    <x v="11"/>
    <n v="124"/>
    <x v="58"/>
    <n v="126.3"/>
    <n v="124.9"/>
    <n v="103"/>
    <n v="122.3"/>
    <n v="141"/>
    <n v="120.1"/>
    <n v="97.8"/>
    <n v="125.4"/>
    <n v="116.1"/>
    <n v="127.6"/>
    <n v="124"/>
    <n v="1577.1999999999998"/>
    <n v="126.4"/>
    <n v="120.7"/>
    <n v="115.8"/>
    <n v="120"/>
    <n v="356.5"/>
    <n v="116.5"/>
    <n v="113"/>
    <n v="116.8"/>
    <n v="113.2"/>
    <n v="108.8"/>
    <n v="114.3"/>
    <n v="120.7"/>
    <n v="110.4"/>
    <n v="113.4"/>
    <n v="797.6"/>
    <n v="118.4"/>
  </r>
  <r>
    <x v="2"/>
    <x v="1"/>
    <x v="11"/>
    <n v="122.9"/>
    <x v="59"/>
    <n v="123.5"/>
    <n v="124.5"/>
    <n v="107.6"/>
    <n v="125.7"/>
    <n v="140.5"/>
    <n v="117.6"/>
    <n v="100.6"/>
    <n v="119.1"/>
    <n v="116.8"/>
    <n v="126.1"/>
    <n v="123.6"/>
    <n v="1571.6999999999998"/>
    <n v="123"/>
    <n v="122.6"/>
    <n v="118.6"/>
    <n v="122"/>
    <n v="363.2"/>
    <n v="116.5"/>
    <n v="115.7"/>
    <n v="117.5"/>
    <n v="115.1"/>
    <n v="110.1"/>
    <n v="113.9"/>
    <n v="119.5"/>
    <n v="109.8"/>
    <n v="113.8"/>
    <n v="799.69999999999993"/>
    <n v="119.4"/>
  </r>
  <r>
    <x v="0"/>
    <x v="2"/>
    <x v="0"/>
    <n v="123.1"/>
    <x v="43"/>
    <n v="122.1"/>
    <n v="124.9"/>
    <n v="111"/>
    <n v="130.4"/>
    <n v="132.30000000000001"/>
    <n v="117.2"/>
    <n v="100.5"/>
    <n v="117.2"/>
    <n v="117.9"/>
    <n v="125.6"/>
    <n v="122.8"/>
    <n v="1568.1"/>
    <n v="122.7"/>
    <n v="124.4"/>
    <n v="121.6"/>
    <n v="124"/>
    <n v="370"/>
    <n v="117.3"/>
    <n v="118.4"/>
    <n v="118.9"/>
    <n v="116.6"/>
    <n v="111"/>
    <n v="114"/>
    <n v="118.2"/>
    <n v="110.2"/>
    <n v="114.5"/>
    <n v="803.40000000000009"/>
    <n v="120.3"/>
  </r>
  <r>
    <x v="1"/>
    <x v="2"/>
    <x v="0"/>
    <n v="124"/>
    <x v="60"/>
    <n v="126.6"/>
    <n v="125.2"/>
    <n v="104.3"/>
    <n v="121.3"/>
    <n v="134.4"/>
    <n v="122.9"/>
    <n v="96.1"/>
    <n v="126.6"/>
    <n v="116.5"/>
    <n v="128"/>
    <n v="123.5"/>
    <n v="1574.8999999999999"/>
    <n v="127.4"/>
    <n v="121"/>
    <n v="116.1"/>
    <n v="120.2"/>
    <n v="357.3"/>
    <n v="117.3"/>
    <n v="113.4"/>
    <n v="117.2"/>
    <n v="113.7"/>
    <n v="107.9"/>
    <n v="114.6"/>
    <n v="120.8"/>
    <n v="111.4"/>
    <n v="113.4"/>
    <n v="798.99999999999989"/>
    <n v="118.5"/>
  </r>
  <r>
    <x v="2"/>
    <x v="2"/>
    <x v="0"/>
    <n v="123.4"/>
    <x v="46"/>
    <n v="123.8"/>
    <n v="125"/>
    <n v="108.5"/>
    <n v="126.2"/>
    <n v="133"/>
    <n v="119.1"/>
    <n v="99"/>
    <n v="120.3"/>
    <n v="117.3"/>
    <n v="126.7"/>
    <n v="123.1"/>
    <n v="1569.3"/>
    <n v="124"/>
    <n v="123.1"/>
    <n v="119.3"/>
    <n v="122.5"/>
    <n v="364.9"/>
    <n v="117.3"/>
    <n v="116.5"/>
    <n v="118.1"/>
    <n v="115.5"/>
    <n v="109.4"/>
    <n v="114.3"/>
    <n v="119.7"/>
    <n v="110.7"/>
    <n v="114"/>
    <n v="801.7"/>
    <n v="119.5"/>
  </r>
  <r>
    <x v="0"/>
    <x v="2"/>
    <x v="1"/>
    <n v="123.4"/>
    <x v="49"/>
    <n v="122.1"/>
    <n v="125.8"/>
    <n v="111.5"/>
    <n v="129.4"/>
    <n v="128.19999999999999"/>
    <n v="118.8"/>
    <n v="100"/>
    <n v="118.6"/>
    <n v="118.8"/>
    <n v="126.8"/>
    <n v="122.8"/>
    <n v="1570.5999999999997"/>
    <n v="124.2"/>
    <n v="125.4"/>
    <n v="122.7"/>
    <n v="125"/>
    <n v="373.1"/>
    <n v="118.1"/>
    <n v="120"/>
    <n v="119.6"/>
    <n v="117.7"/>
    <n v="110.9"/>
    <n v="114.8"/>
    <n v="118.7"/>
    <n v="110.8"/>
    <n v="115"/>
    <n v="807.5"/>
    <n v="120.6"/>
  </r>
  <r>
    <x v="1"/>
    <x v="2"/>
    <x v="1"/>
    <n v="124.3"/>
    <x v="61"/>
    <n v="119.5"/>
    <n v="125.6"/>
    <n v="104.9"/>
    <n v="121.6"/>
    <n v="131.80000000000001"/>
    <n v="125.1"/>
    <n v="95"/>
    <n v="127.7"/>
    <n v="116.8"/>
    <n v="128.6"/>
    <n v="123.7"/>
    <n v="1571.1000000000001"/>
    <n v="128.1"/>
    <n v="121.3"/>
    <n v="116.5"/>
    <n v="120.6"/>
    <n v="358.4"/>
    <n v="118.1"/>
    <n v="114"/>
    <n v="117.7"/>
    <n v="114.1"/>
    <n v="106.8"/>
    <n v="114.9"/>
    <n v="120.4"/>
    <n v="111.7"/>
    <n v="113.2"/>
    <n v="798.80000000000007"/>
    <n v="118.7"/>
  </r>
  <r>
    <x v="2"/>
    <x v="2"/>
    <x v="1"/>
    <n v="123.7"/>
    <x v="62"/>
    <n v="121.1"/>
    <n v="125.7"/>
    <n v="109.1"/>
    <n v="125.8"/>
    <n v="129.4"/>
    <n v="120.9"/>
    <n v="98.3"/>
    <n v="121.6"/>
    <n v="118"/>
    <n v="127.6"/>
    <n v="123.1"/>
    <n v="1569.3999999999996"/>
    <n v="125.2"/>
    <n v="123.8"/>
    <n v="120.1"/>
    <n v="123.3"/>
    <n v="367.2"/>
    <n v="118.1"/>
    <n v="117.7"/>
    <n v="118.7"/>
    <n v="116.3"/>
    <n v="108.7"/>
    <n v="114.9"/>
    <n v="119.7"/>
    <n v="111.2"/>
    <n v="114.1"/>
    <n v="803.60000000000014"/>
    <n v="119.7"/>
  </r>
  <r>
    <x v="0"/>
    <x v="2"/>
    <x v="2"/>
    <n v="123.3"/>
    <x v="58"/>
    <n v="118.9"/>
    <n v="126"/>
    <n v="111.8"/>
    <n v="130.9"/>
    <n v="128"/>
    <n v="119.9"/>
    <n v="98.9"/>
    <n v="119.4"/>
    <n v="118.9"/>
    <n v="127.7"/>
    <n v="123.1"/>
    <n v="1571.5"/>
    <n v="124.7"/>
    <n v="126"/>
    <n v="122.9"/>
    <n v="125.5"/>
    <n v="374.4"/>
    <n v="118.6"/>
    <n v="120.6"/>
    <n v="120.2"/>
    <n v="118.2"/>
    <n v="111.6"/>
    <n v="115.5"/>
    <n v="119.4"/>
    <n v="110.8"/>
    <n v="115.5"/>
    <n v="811.19999999999993"/>
    <n v="121.1"/>
  </r>
  <r>
    <x v="1"/>
    <x v="2"/>
    <x v="2"/>
    <n v="124"/>
    <x v="63"/>
    <n v="113.5"/>
    <n v="125.9"/>
    <n v="104.8"/>
    <n v="123.8"/>
    <n v="131.4"/>
    <n v="127.2"/>
    <n v="93.2"/>
    <n v="127.4"/>
    <n v="117"/>
    <n v="129.19999999999999"/>
    <n v="123.9"/>
    <n v="1568.0000000000002"/>
    <n v="128.80000000000001"/>
    <n v="121.7"/>
    <n v="116.9"/>
    <n v="120.9"/>
    <n v="359.5"/>
    <n v="118.6"/>
    <n v="114.4"/>
    <n v="118"/>
    <n v="114.3"/>
    <n v="108.4"/>
    <n v="115.4"/>
    <n v="120.6"/>
    <n v="111.3"/>
    <n v="113.8"/>
    <n v="801.8"/>
    <n v="119.1"/>
  </r>
  <r>
    <x v="2"/>
    <x v="2"/>
    <x v="2"/>
    <n v="123.5"/>
    <x v="51"/>
    <n v="116.8"/>
    <n v="126"/>
    <n v="109.2"/>
    <n v="127.6"/>
    <n v="129.19999999999999"/>
    <n v="122.4"/>
    <n v="97"/>
    <n v="122.1"/>
    <n v="118.1"/>
    <n v="128.4"/>
    <n v="123.4"/>
    <n v="1569.1"/>
    <n v="125.8"/>
    <n v="124.3"/>
    <n v="120.4"/>
    <n v="123.7"/>
    <n v="368.4"/>
    <n v="118.6"/>
    <n v="118.3"/>
    <n v="119.2"/>
    <n v="116.7"/>
    <n v="109.9"/>
    <n v="115.4"/>
    <n v="120.1"/>
    <n v="111"/>
    <n v="114.7"/>
    <n v="807.00000000000011"/>
    <n v="120.2"/>
  </r>
  <r>
    <x v="0"/>
    <x v="2"/>
    <x v="3"/>
    <n v="123.3"/>
    <x v="60"/>
    <n v="117.2"/>
    <n v="126.8"/>
    <n v="111.9"/>
    <n v="134.19999999999999"/>
    <n v="127.5"/>
    <n v="121.5"/>
    <n v="97.8"/>
    <n v="119.8"/>
    <n v="119.4"/>
    <n v="128.69999999999999"/>
    <n v="123.6"/>
    <n v="1577.2"/>
    <n v="125.7"/>
    <n v="126.4"/>
    <n v="123.3"/>
    <n v="126"/>
    <n v="375.7"/>
    <n v="119.2"/>
    <n v="121.2"/>
    <n v="120.9"/>
    <n v="118.6"/>
    <n v="111.9"/>
    <n v="116.2"/>
    <n v="119.9"/>
    <n v="111.6"/>
    <n v="116"/>
    <n v="815.1"/>
    <n v="121.5"/>
  </r>
  <r>
    <x v="1"/>
    <x v="2"/>
    <x v="3"/>
    <n v="123.8"/>
    <x v="64"/>
    <n v="110"/>
    <n v="126.3"/>
    <n v="104.5"/>
    <n v="130.6"/>
    <n v="130.80000000000001"/>
    <n v="131.30000000000001"/>
    <n v="91.6"/>
    <n v="127.7"/>
    <n v="117.2"/>
    <n v="129.5"/>
    <n v="124.6"/>
    <n v="1576.1"/>
    <n v="130.1"/>
    <n v="122.1"/>
    <n v="117.2"/>
    <n v="121.3"/>
    <n v="360.6"/>
    <n v="119.2"/>
    <n v="114.7"/>
    <n v="118.4"/>
    <n v="114.6"/>
    <n v="108.4"/>
    <n v="115.6"/>
    <n v="121.7"/>
    <n v="111.8"/>
    <n v="114.2"/>
    <n v="804.7"/>
    <n v="119.7"/>
  </r>
  <r>
    <x v="2"/>
    <x v="2"/>
    <x v="3"/>
    <n v="123.5"/>
    <x v="45"/>
    <n v="114.4"/>
    <n v="126.6"/>
    <n v="109.2"/>
    <n v="132.5"/>
    <n v="128.6"/>
    <n v="124.8"/>
    <n v="95.7"/>
    <n v="122.4"/>
    <n v="118.5"/>
    <n v="129.1"/>
    <n v="124"/>
    <n v="1575.7"/>
    <n v="126.9"/>
    <n v="124.7"/>
    <n v="120.8"/>
    <n v="124.1"/>
    <n v="369.6"/>
    <n v="119.2"/>
    <n v="118.7"/>
    <n v="119.7"/>
    <n v="117.1"/>
    <n v="110.1"/>
    <n v="115.9"/>
    <n v="121"/>
    <n v="111.7"/>
    <n v="115.1"/>
    <n v="810.6"/>
    <n v="120.7"/>
  </r>
  <r>
    <x v="0"/>
    <x v="2"/>
    <x v="4"/>
    <n v="123.5"/>
    <x v="65"/>
    <n v="117.3"/>
    <n v="127.7"/>
    <n v="112.5"/>
    <n v="134.1"/>
    <n v="128.5"/>
    <n v="124.3"/>
    <n v="97.6"/>
    <n v="120.7"/>
    <n v="120.2"/>
    <n v="129.80000000000001"/>
    <n v="124.4"/>
    <n v="1587.7"/>
    <n v="126.7"/>
    <n v="127.3"/>
    <n v="124.1"/>
    <n v="126.8"/>
    <n v="378.2"/>
    <n v="119.6"/>
    <n v="121.9"/>
    <n v="121.5"/>
    <n v="119.4"/>
    <n v="113.3"/>
    <n v="116.7"/>
    <n v="120.5"/>
    <n v="112.3"/>
    <n v="116.9"/>
    <n v="820.59999999999991"/>
    <n v="122.4"/>
  </r>
  <r>
    <x v="1"/>
    <x v="2"/>
    <x v="4"/>
    <n v="123.8"/>
    <x v="66"/>
    <n v="111.3"/>
    <n v="126.6"/>
    <n v="105.2"/>
    <n v="130.80000000000001"/>
    <n v="135.6"/>
    <n v="142.6"/>
    <n v="90.8"/>
    <n v="128.80000000000001"/>
    <n v="117.7"/>
    <n v="129.9"/>
    <n v="126.1"/>
    <n v="1598.9"/>
    <n v="131.30000000000001"/>
    <n v="122.4"/>
    <n v="117.4"/>
    <n v="121.6"/>
    <n v="361.4"/>
    <n v="119.6"/>
    <n v="114.9"/>
    <n v="118.7"/>
    <n v="114.9"/>
    <n v="110.8"/>
    <n v="116"/>
    <n v="122"/>
    <n v="112.4"/>
    <n v="115.2"/>
    <n v="810.00000000000011"/>
    <n v="120.7"/>
  </r>
  <r>
    <x v="2"/>
    <x v="2"/>
    <x v="4"/>
    <n v="123.6"/>
    <x v="67"/>
    <n v="115"/>
    <n v="127.3"/>
    <n v="109.8"/>
    <n v="132.6"/>
    <n v="130.9"/>
    <n v="130.5"/>
    <n v="95.3"/>
    <n v="123.4"/>
    <n v="119.2"/>
    <n v="129.80000000000001"/>
    <n v="125"/>
    <n v="1590.4"/>
    <n v="127.9"/>
    <n v="125.4"/>
    <n v="121.3"/>
    <n v="124.7"/>
    <n v="371.4"/>
    <n v="119.6"/>
    <n v="119.2"/>
    <n v="120.2"/>
    <n v="117.7"/>
    <n v="112"/>
    <n v="116.3"/>
    <n v="121.4"/>
    <n v="112.3"/>
    <n v="116.1"/>
    <n v="816"/>
    <n v="121.6"/>
  </r>
  <r>
    <x v="0"/>
    <x v="2"/>
    <x v="5"/>
    <n v="124.1"/>
    <x v="68"/>
    <n v="122.1"/>
    <n v="128.69999999999999"/>
    <n v="114.1"/>
    <n v="133.19999999999999"/>
    <n v="135.19999999999999"/>
    <n v="131.9"/>
    <n v="96.3"/>
    <n v="123"/>
    <n v="121.1"/>
    <n v="131.19999999999999"/>
    <n v="126.6"/>
    <n v="1617.8999999999999"/>
    <n v="128.19999999999999"/>
    <n v="128.4"/>
    <n v="125.1"/>
    <n v="128"/>
    <n v="381.5"/>
    <n v="119"/>
    <n v="122.6"/>
    <n v="122.8"/>
    <n v="120.4"/>
    <n v="114.2"/>
    <n v="117.9"/>
    <n v="122"/>
    <n v="113"/>
    <n v="117.9"/>
    <n v="828.19999999999993"/>
    <n v="124.1"/>
  </r>
  <r>
    <x v="1"/>
    <x v="2"/>
    <x v="5"/>
    <n v="123.6"/>
    <x v="69"/>
    <n v="120.9"/>
    <n v="127.3"/>
    <n v="106"/>
    <n v="132.30000000000001"/>
    <n v="146.69999999999999"/>
    <n v="148.1"/>
    <n v="89.8"/>
    <n v="130.5"/>
    <n v="118"/>
    <n v="130.5"/>
    <n v="128.5"/>
    <n v="1636.6"/>
    <n v="132.1"/>
    <n v="123.2"/>
    <n v="117.6"/>
    <n v="122.3"/>
    <n v="363.1"/>
    <n v="119"/>
    <n v="115.1"/>
    <n v="119.2"/>
    <n v="115.4"/>
    <n v="111.7"/>
    <n v="116.2"/>
    <n v="123.8"/>
    <n v="112.5"/>
    <n v="116"/>
    <n v="814.8"/>
    <n v="121.7"/>
  </r>
  <r>
    <x v="2"/>
    <x v="2"/>
    <x v="5"/>
    <n v="123.9"/>
    <x v="70"/>
    <n v="121.6"/>
    <n v="128.19999999999999"/>
    <n v="111.1"/>
    <n v="132.80000000000001"/>
    <n v="139.1"/>
    <n v="137.4"/>
    <n v="94.1"/>
    <n v="125.5"/>
    <n v="119.8"/>
    <n v="130.9"/>
    <n v="127.3"/>
    <n v="1623.5"/>
    <n v="129.19999999999999"/>
    <n v="126.4"/>
    <n v="122"/>
    <n v="125.7"/>
    <n v="374.1"/>
    <n v="119"/>
    <n v="119.8"/>
    <n v="121.1"/>
    <n v="118.5"/>
    <n v="112.9"/>
    <n v="116.9"/>
    <n v="123.1"/>
    <n v="112.8"/>
    <n v="117"/>
    <n v="822.3"/>
    <n v="123"/>
  </r>
  <r>
    <x v="0"/>
    <x v="2"/>
    <x v="6"/>
    <n v="124"/>
    <x v="71"/>
    <n v="122"/>
    <n v="128.69999999999999"/>
    <n v="113.5"/>
    <n v="133.30000000000001"/>
    <n v="140.80000000000001"/>
    <n v="133.80000000000001"/>
    <n v="94.1"/>
    <n v="123.4"/>
    <n v="121"/>
    <n v="131.69999999999999"/>
    <n v="127.5"/>
    <n v="1625.3"/>
    <n v="129.4"/>
    <n v="128.80000000000001"/>
    <n v="125.5"/>
    <n v="128.30000000000001"/>
    <n v="382.6"/>
    <n v="119.9"/>
    <n v="123"/>
    <n v="123"/>
    <n v="120.8"/>
    <n v="114.1"/>
    <n v="118"/>
    <n v="122.9"/>
    <n v="112.7"/>
    <n v="118.1"/>
    <n v="829.6"/>
    <n v="124.7"/>
  </r>
  <r>
    <x v="1"/>
    <x v="2"/>
    <x v="6"/>
    <n v="123.2"/>
    <x v="72"/>
    <n v="119.5"/>
    <n v="127.7"/>
    <n v="106.3"/>
    <n v="132.80000000000001"/>
    <n v="153.5"/>
    <n v="149.5"/>
    <n v="85.7"/>
    <n v="131.5"/>
    <n v="118.3"/>
    <n v="131.1"/>
    <n v="129.5"/>
    <n v="1642.8999999999999"/>
    <n v="133.1"/>
    <n v="123.5"/>
    <n v="117.9"/>
    <n v="122.7"/>
    <n v="364.1"/>
    <n v="119.9"/>
    <n v="115.3"/>
    <n v="119.5"/>
    <n v="116"/>
    <n v="111.5"/>
    <n v="116.6"/>
    <n v="125.4"/>
    <n v="111.7"/>
    <n v="116.3"/>
    <n v="817"/>
    <n v="122.4"/>
  </r>
  <r>
    <x v="2"/>
    <x v="2"/>
    <x v="6"/>
    <n v="123.7"/>
    <x v="73"/>
    <n v="121"/>
    <n v="128.30000000000001"/>
    <n v="110.9"/>
    <n v="133.1"/>
    <n v="145.1"/>
    <n v="139.1"/>
    <n v="91.3"/>
    <n v="126.1"/>
    <n v="119.9"/>
    <n v="131.4"/>
    <n v="128.19999999999999"/>
    <n v="1630.6000000000001"/>
    <n v="130.4"/>
    <n v="126.7"/>
    <n v="122.3"/>
    <n v="126.1"/>
    <n v="375.1"/>
    <n v="119.9"/>
    <n v="120.1"/>
    <n v="121.3"/>
    <n v="119"/>
    <n v="112.7"/>
    <n v="117.2"/>
    <n v="124.4"/>
    <n v="112.3"/>
    <n v="117.2"/>
    <n v="824.1"/>
    <n v="123.6"/>
  </r>
  <r>
    <x v="0"/>
    <x v="2"/>
    <x v="7"/>
    <n v="124.7"/>
    <x v="74"/>
    <n v="121.3"/>
    <n v="128.80000000000001"/>
    <n v="114"/>
    <n v="134.19999999999999"/>
    <n v="153.6"/>
    <n v="137.9"/>
    <n v="93.1"/>
    <n v="123.9"/>
    <n v="121.5"/>
    <n v="132.5"/>
    <n v="129.80000000000001"/>
    <n v="1646.6"/>
    <n v="130.1"/>
    <n v="129.5"/>
    <n v="126.3"/>
    <n v="129"/>
    <n v="384.8"/>
    <n v="120.9"/>
    <n v="123.8"/>
    <n v="123.7"/>
    <n v="121.1"/>
    <n v="113.6"/>
    <n v="118.5"/>
    <n v="123.6"/>
    <n v="112.5"/>
    <n v="118.2"/>
    <n v="831.2"/>
    <n v="126.1"/>
  </r>
  <r>
    <x v="1"/>
    <x v="2"/>
    <x v="7"/>
    <n v="123.1"/>
    <x v="75"/>
    <n v="118.1"/>
    <n v="128"/>
    <n v="106.8"/>
    <n v="130.1"/>
    <n v="165.5"/>
    <n v="156"/>
    <n v="85.3"/>
    <n v="132.69999999999999"/>
    <n v="118.8"/>
    <n v="131.69999999999999"/>
    <n v="131.1"/>
    <n v="1658.8999999999999"/>
    <n v="134.19999999999999"/>
    <n v="123.7"/>
    <n v="118.2"/>
    <n v="122.9"/>
    <n v="364.8"/>
    <n v="120.9"/>
    <n v="115.3"/>
    <n v="120"/>
    <n v="116.6"/>
    <n v="109.9"/>
    <n v="117.2"/>
    <n v="126.2"/>
    <n v="112"/>
    <n v="116.2"/>
    <n v="818.1"/>
    <n v="123.2"/>
  </r>
  <r>
    <x v="2"/>
    <x v="2"/>
    <x v="7"/>
    <n v="124.2"/>
    <x v="76"/>
    <n v="120.1"/>
    <n v="128.5"/>
    <n v="111.4"/>
    <n v="132.30000000000001"/>
    <n v="157.6"/>
    <n v="144"/>
    <n v="90.5"/>
    <n v="126.8"/>
    <n v="120.4"/>
    <n v="132.1"/>
    <n v="130.30000000000001"/>
    <n v="1649.6"/>
    <n v="131.19999999999999"/>
    <n v="127.2"/>
    <n v="122.9"/>
    <n v="126.6"/>
    <n v="376.70000000000005"/>
    <n v="120.9"/>
    <n v="120.6"/>
    <n v="122"/>
    <n v="119.4"/>
    <n v="111.7"/>
    <n v="117.8"/>
    <n v="125.1"/>
    <n v="112.3"/>
    <n v="117.2"/>
    <n v="825.5"/>
    <n v="124.8"/>
  </r>
  <r>
    <x v="0"/>
    <x v="2"/>
    <x v="8"/>
    <n v="125.1"/>
    <x v="77"/>
    <n v="120.7"/>
    <n v="129.19999999999999"/>
    <n v="114.7"/>
    <n v="132.30000000000001"/>
    <n v="158.9"/>
    <n v="142.1"/>
    <n v="92.5"/>
    <n v="125.4"/>
    <n v="121.9"/>
    <n v="132.69999999999999"/>
    <n v="131"/>
    <n v="1657.6000000000001"/>
    <n v="131"/>
    <n v="130.4"/>
    <n v="126.8"/>
    <n v="129.9"/>
    <n v="387.1"/>
    <n v="121.6"/>
    <n v="123.7"/>
    <n v="124.5"/>
    <n v="121.4"/>
    <n v="113.8"/>
    <n v="119.6"/>
    <n v="124.5"/>
    <n v="113.7"/>
    <n v="118.8"/>
    <n v="836.3"/>
    <n v="127"/>
  </r>
  <r>
    <x v="1"/>
    <x v="2"/>
    <x v="8"/>
    <n v="123.4"/>
    <x v="78"/>
    <n v="115.6"/>
    <n v="128.30000000000001"/>
    <n v="107"/>
    <n v="124"/>
    <n v="168.5"/>
    <n v="165.4"/>
    <n v="86.3"/>
    <n v="134.4"/>
    <n v="119.1"/>
    <n v="132.30000000000001"/>
    <n v="131.5"/>
    <n v="1664.8"/>
    <n v="134.69999999999999"/>
    <n v="124"/>
    <n v="118.6"/>
    <n v="123.2"/>
    <n v="365.8"/>
    <n v="121.6"/>
    <n v="115.1"/>
    <n v="120.4"/>
    <n v="117.1"/>
    <n v="109.1"/>
    <n v="117.3"/>
    <n v="126.5"/>
    <n v="112.9"/>
    <n v="116.2"/>
    <n v="819.50000000000011"/>
    <n v="123.5"/>
  </r>
  <r>
    <x v="2"/>
    <x v="2"/>
    <x v="8"/>
    <n v="124.6"/>
    <x v="68"/>
    <n v="118.7"/>
    <n v="128.9"/>
    <n v="111.9"/>
    <n v="128.4"/>
    <n v="162.19999999999999"/>
    <n v="150"/>
    <n v="90.4"/>
    <n v="128.4"/>
    <n v="120.7"/>
    <n v="132.5"/>
    <n v="131.19999999999999"/>
    <n v="1658.3000000000002"/>
    <n v="132"/>
    <n v="127.9"/>
    <n v="123.4"/>
    <n v="127.2"/>
    <n v="378.5"/>
    <n v="121.6"/>
    <n v="120.4"/>
    <n v="122.6"/>
    <n v="119.8"/>
    <n v="111.3"/>
    <n v="118.3"/>
    <n v="125.7"/>
    <n v="113.4"/>
    <n v="117.5"/>
    <n v="828.6"/>
    <n v="125.4"/>
  </r>
  <r>
    <x v="0"/>
    <x v="2"/>
    <x v="9"/>
    <n v="125.6"/>
    <x v="68"/>
    <n v="120.8"/>
    <n v="129.4"/>
    <n v="115.8"/>
    <n v="133.19999999999999"/>
    <n v="157.69999999999999"/>
    <n v="154.19999999999999"/>
    <n v="93.7"/>
    <n v="126.6"/>
    <n v="122.3"/>
    <n v="133.1"/>
    <n v="131.80000000000001"/>
    <n v="1674.6"/>
    <n v="131.5"/>
    <n v="131.1"/>
    <n v="127.3"/>
    <n v="130.6"/>
    <n v="389"/>
    <n v="122.4"/>
    <n v="124.4"/>
    <n v="125.1"/>
    <n v="122"/>
    <n v="113.8"/>
    <n v="120.1"/>
    <n v="125.1"/>
    <n v="114.2"/>
    <n v="119.2"/>
    <n v="839.50000000000011"/>
    <n v="127.7"/>
  </r>
  <r>
    <x v="1"/>
    <x v="2"/>
    <x v="9"/>
    <n v="123.6"/>
    <x v="79"/>
    <n v="115.9"/>
    <n v="128.5"/>
    <n v="109"/>
    <n v="124.1"/>
    <n v="165.8"/>
    <n v="187.2"/>
    <n v="89.4"/>
    <n v="135.80000000000001"/>
    <n v="119.4"/>
    <n v="132.9"/>
    <n v="132.6"/>
    <n v="1692.8000000000002"/>
    <n v="135.30000000000001"/>
    <n v="124.4"/>
    <n v="118.8"/>
    <n v="123.6"/>
    <n v="366.79999999999995"/>
    <n v="122.4"/>
    <n v="114.9"/>
    <n v="120.7"/>
    <n v="117.7"/>
    <n v="109.3"/>
    <n v="117.7"/>
    <n v="126.5"/>
    <n v="113.5"/>
    <n v="116.5"/>
    <n v="821.9"/>
    <n v="124.2"/>
  </r>
  <r>
    <x v="2"/>
    <x v="2"/>
    <x v="9"/>
    <n v="125"/>
    <x v="80"/>
    <n v="118.9"/>
    <n v="129.1"/>
    <n v="113.3"/>
    <n v="129"/>
    <n v="160.4"/>
    <n v="165.3"/>
    <n v="92.3"/>
    <n v="129.69999999999999"/>
    <n v="121.1"/>
    <n v="133"/>
    <n v="132.1"/>
    <n v="1678.9999999999998"/>
    <n v="132.5"/>
    <n v="128.5"/>
    <n v="123.8"/>
    <n v="127.8"/>
    <n v="380.1"/>
    <n v="122.4"/>
    <n v="120.8"/>
    <n v="123"/>
    <n v="120.4"/>
    <n v="111.4"/>
    <n v="118.7"/>
    <n v="125.9"/>
    <n v="113.9"/>
    <n v="117.9"/>
    <n v="831.19999999999993"/>
    <n v="126.1"/>
  </r>
  <r>
    <x v="0"/>
    <x v="2"/>
    <x v="10"/>
    <n v="126.1"/>
    <x v="81"/>
    <n v="121.7"/>
    <n v="129.5"/>
    <n v="117.8"/>
    <n v="132.1"/>
    <n v="155.19999999999999"/>
    <n v="160.80000000000001"/>
    <n v="94.5"/>
    <n v="128.30000000000001"/>
    <n v="123.1"/>
    <n v="134.19999999999999"/>
    <n v="132.4"/>
    <n v="1686.3"/>
    <n v="132.19999999999999"/>
    <n v="132.1"/>
    <n v="128.19999999999999"/>
    <n v="131.5"/>
    <n v="391.79999999999995"/>
    <n v="122.9"/>
    <n v="125.6"/>
    <n v="125.6"/>
    <n v="122.6"/>
    <n v="114"/>
    <n v="120.9"/>
    <n v="125.8"/>
    <n v="114.2"/>
    <n v="119.6"/>
    <n v="842.7"/>
    <n v="128.30000000000001"/>
  </r>
  <r>
    <x v="1"/>
    <x v="2"/>
    <x v="10"/>
    <n v="124"/>
    <x v="80"/>
    <n v="121.5"/>
    <n v="128.6"/>
    <n v="110"/>
    <n v="123.7"/>
    <n v="164.6"/>
    <n v="191.6"/>
    <n v="90.8"/>
    <n v="137.1"/>
    <n v="119.8"/>
    <n v="133.69999999999999"/>
    <n v="133.30000000000001"/>
    <n v="1708.4999999999998"/>
    <n v="137.6"/>
    <n v="125"/>
    <n v="119.3"/>
    <n v="124.2"/>
    <n v="368.5"/>
    <n v="122.9"/>
    <n v="115.1"/>
    <n v="121"/>
    <n v="118.1"/>
    <n v="109.3"/>
    <n v="117.9"/>
    <n v="126.6"/>
    <n v="113.3"/>
    <n v="116.6"/>
    <n v="822.8"/>
    <n v="124.6"/>
  </r>
  <r>
    <x v="2"/>
    <x v="2"/>
    <x v="10"/>
    <n v="125.4"/>
    <x v="82"/>
    <n v="121.6"/>
    <n v="129.19999999999999"/>
    <n v="114.9"/>
    <n v="128.19999999999999"/>
    <n v="158.4"/>
    <n v="171.2"/>
    <n v="93.3"/>
    <n v="131.19999999999999"/>
    <n v="121.7"/>
    <n v="134"/>
    <n v="132.69999999999999"/>
    <n v="1692.1"/>
    <n v="133.6"/>
    <n v="129.30000000000001"/>
    <n v="124.5"/>
    <n v="128.6"/>
    <n v="382.4"/>
    <n v="122.9"/>
    <n v="121.6"/>
    <n v="123.4"/>
    <n v="120.9"/>
    <n v="111.5"/>
    <n v="119.2"/>
    <n v="126.3"/>
    <n v="113.8"/>
    <n v="118.1"/>
    <n v="833.19999999999993"/>
    <n v="126.6"/>
  </r>
  <r>
    <x v="0"/>
    <x v="2"/>
    <x v="11"/>
    <n v="126.3"/>
    <x v="74"/>
    <n v="123.3"/>
    <n v="129.80000000000001"/>
    <n v="118.3"/>
    <n v="131.6"/>
    <n v="145.5"/>
    <n v="162.1"/>
    <n v="95.4"/>
    <n v="128.9"/>
    <n v="123.3"/>
    <n v="135.1"/>
    <n v="131.4"/>
    <n v="1682.3000000000002"/>
    <n v="133.1"/>
    <n v="132.5"/>
    <n v="128.5"/>
    <n v="131.9"/>
    <n v="392.9"/>
    <n v="122.4"/>
    <n v="125.7"/>
    <n v="126"/>
    <n v="123.1"/>
    <n v="114"/>
    <n v="121.6"/>
    <n v="125.6"/>
    <n v="114.1"/>
    <n v="119.8"/>
    <n v="844.2"/>
    <n v="127.9"/>
  </r>
  <r>
    <x v="1"/>
    <x v="2"/>
    <x v="11"/>
    <n v="124.3"/>
    <x v="75"/>
    <n v="127.1"/>
    <n v="128.6"/>
    <n v="110"/>
    <n v="120.8"/>
    <n v="149"/>
    <n v="190.1"/>
    <n v="92.7"/>
    <n v="138.6"/>
    <n v="120.2"/>
    <n v="134.19999999999999"/>
    <n v="131.5"/>
    <n v="1698.8"/>
    <n v="138.19999999999999"/>
    <n v="125.4"/>
    <n v="119.5"/>
    <n v="124.5"/>
    <n v="369.4"/>
    <n v="122.4"/>
    <n v="116"/>
    <n v="121"/>
    <n v="118.6"/>
    <n v="109.3"/>
    <n v="118.1"/>
    <n v="126.6"/>
    <n v="113.2"/>
    <n v="116.7"/>
    <n v="823.50000000000011"/>
    <n v="124"/>
  </r>
  <r>
    <x v="2"/>
    <x v="2"/>
    <x v="11"/>
    <n v="125.7"/>
    <x v="76"/>
    <n v="124.8"/>
    <n v="129.4"/>
    <n v="115.3"/>
    <n v="126.6"/>
    <n v="146.69999999999999"/>
    <n v="171.5"/>
    <n v="94.5"/>
    <n v="132.1"/>
    <n v="122"/>
    <n v="134.69999999999999"/>
    <n v="131.4"/>
    <n v="1686.1000000000001"/>
    <n v="134.5"/>
    <n v="129.69999999999999"/>
    <n v="124.8"/>
    <n v="129"/>
    <n v="383.5"/>
    <n v="122.4"/>
    <n v="122"/>
    <n v="123.6"/>
    <n v="121.4"/>
    <n v="111.5"/>
    <n v="119.6"/>
    <n v="126.2"/>
    <n v="113.7"/>
    <n v="118.3"/>
    <n v="834.30000000000007"/>
    <n v="126.1"/>
  </r>
  <r>
    <x v="0"/>
    <x v="3"/>
    <x v="0"/>
    <n v="126.8"/>
    <x v="83"/>
    <n v="126.5"/>
    <n v="130.30000000000001"/>
    <n v="118.9"/>
    <n v="131.6"/>
    <n v="140.1"/>
    <n v="163.80000000000001"/>
    <n v="97.7"/>
    <n v="129.6"/>
    <n v="124.3"/>
    <n v="135.9"/>
    <n v="131.4"/>
    <n v="1690.1000000000001"/>
    <n v="133.6"/>
    <n v="133.19999999999999"/>
    <n v="128.9"/>
    <n v="132.6"/>
    <n v="394.70000000000005"/>
    <n v="123.4"/>
    <n v="126.2"/>
    <n v="126.6"/>
    <n v="123.7"/>
    <n v="113.6"/>
    <n v="121.4"/>
    <n v="126.2"/>
    <n v="114.9"/>
    <n v="120.1"/>
    <n v="846.5"/>
    <n v="128.1"/>
  </r>
  <r>
    <x v="1"/>
    <x v="3"/>
    <x v="0"/>
    <n v="124.7"/>
    <x v="84"/>
    <n v="132"/>
    <n v="129.19999999999999"/>
    <n v="109.7"/>
    <n v="119"/>
    <n v="144.1"/>
    <n v="184.2"/>
    <n v="96.7"/>
    <n v="139.5"/>
    <n v="120.5"/>
    <n v="134.69999999999999"/>
    <n v="131.19999999999999"/>
    <n v="1701.4"/>
    <n v="139.5"/>
    <n v="125.8"/>
    <n v="119.8"/>
    <n v="124.9"/>
    <n v="370.5"/>
    <n v="123.4"/>
    <n v="116.9"/>
    <n v="121.6"/>
    <n v="119.1"/>
    <n v="108.9"/>
    <n v="118.5"/>
    <n v="126.4"/>
    <n v="114"/>
    <n v="116.8"/>
    <n v="825.3"/>
    <n v="124.2"/>
  </r>
  <r>
    <x v="2"/>
    <x v="3"/>
    <x v="0"/>
    <n v="126.1"/>
    <x v="85"/>
    <n v="128.6"/>
    <n v="129.9"/>
    <n v="115.5"/>
    <n v="125.7"/>
    <n v="141.5"/>
    <n v="170.7"/>
    <n v="97.4"/>
    <n v="132.9"/>
    <n v="122.7"/>
    <n v="135.30000000000001"/>
    <n v="131.30000000000001"/>
    <n v="1691.7"/>
    <n v="135.19999999999999"/>
    <n v="130.30000000000001"/>
    <n v="125.1"/>
    <n v="129.5"/>
    <n v="384.9"/>
    <n v="123.4"/>
    <n v="122.7"/>
    <n v="124.2"/>
    <n v="122"/>
    <n v="111.1"/>
    <n v="119.8"/>
    <n v="126.3"/>
    <n v="114.5"/>
    <n v="118.5"/>
    <n v="836.4"/>
    <n v="126.3"/>
  </r>
  <r>
    <x v="0"/>
    <x v="3"/>
    <x v="1"/>
    <n v="127.1"/>
    <x v="86"/>
    <n v="127.7"/>
    <n v="130.69999999999999"/>
    <n v="118.5"/>
    <n v="130.4"/>
    <n v="130.9"/>
    <n v="162.80000000000001"/>
    <n v="98.7"/>
    <n v="130.6"/>
    <n v="124.8"/>
    <n v="136.4"/>
    <n v="130.30000000000001"/>
    <n v="1682.6"/>
    <n v="134.4"/>
    <n v="133.9"/>
    <n v="129.80000000000001"/>
    <n v="133.4"/>
    <n v="397.1"/>
    <n v="124.4"/>
    <n v="127.5"/>
    <n v="127.1"/>
    <n v="124.3"/>
    <n v="113.9"/>
    <n v="122.3"/>
    <n v="127.1"/>
    <n v="116.8"/>
    <n v="120.9"/>
    <n v="852.39999999999986"/>
    <n v="127.9"/>
  </r>
  <r>
    <x v="1"/>
    <x v="3"/>
    <x v="1"/>
    <n v="124.8"/>
    <x v="87"/>
    <n v="130.30000000000001"/>
    <n v="129.6"/>
    <n v="108.4"/>
    <n v="118.6"/>
    <n v="129.19999999999999"/>
    <n v="176.4"/>
    <n v="99.1"/>
    <n v="139.69999999999999"/>
    <n v="120.6"/>
    <n v="135.19999999999999"/>
    <n v="129.1"/>
    <n v="1676.1"/>
    <n v="140"/>
    <n v="126.2"/>
    <n v="120.1"/>
    <n v="125.3"/>
    <n v="371.6"/>
    <n v="124.4"/>
    <n v="116"/>
    <n v="121.8"/>
    <n v="119.5"/>
    <n v="109.1"/>
    <n v="118.8"/>
    <n v="126.3"/>
    <n v="116.2"/>
    <n v="117.2"/>
    <n v="828.90000000000009"/>
    <n v="123.8"/>
  </r>
  <r>
    <x v="2"/>
    <x v="3"/>
    <x v="1"/>
    <n v="126.4"/>
    <x v="88"/>
    <n v="128.69999999999999"/>
    <n v="130.30000000000001"/>
    <n v="114.8"/>
    <n v="124.9"/>
    <n v="130.30000000000001"/>
    <n v="167.4"/>
    <n v="98.8"/>
    <n v="133.6"/>
    <n v="123"/>
    <n v="135.80000000000001"/>
    <n v="129.9"/>
    <n v="1678.1"/>
    <n v="135.9"/>
    <n v="130.9"/>
    <n v="125.8"/>
    <n v="130.19999999999999"/>
    <n v="386.9"/>
    <n v="124.4"/>
    <n v="123.1"/>
    <n v="124.6"/>
    <n v="122.5"/>
    <n v="111.4"/>
    <n v="120.3"/>
    <n v="126.6"/>
    <n v="116.6"/>
    <n v="119.1"/>
    <n v="841.1"/>
    <n v="126"/>
  </r>
  <r>
    <x v="0"/>
    <x v="3"/>
    <x v="2"/>
    <n v="127.3"/>
    <x v="69"/>
    <n v="125.1"/>
    <n v="130.5"/>
    <n v="118.3"/>
    <n v="131.69999999999999"/>
    <n v="130.69999999999999"/>
    <n v="161.19999999999999"/>
    <n v="100.4"/>
    <n v="130.80000000000001"/>
    <n v="124.9"/>
    <n v="137"/>
    <n v="130.4"/>
    <n v="1682.7000000000003"/>
    <n v="135"/>
    <n v="134.4"/>
    <n v="130.19999999999999"/>
    <n v="133.80000000000001"/>
    <n v="398.40000000000003"/>
    <n v="124.9"/>
    <n v="127"/>
    <n v="127.7"/>
    <n v="124.8"/>
    <n v="113.6"/>
    <n v="122.5"/>
    <n v="127.5"/>
    <n v="117.4"/>
    <n v="121.1"/>
    <n v="854.6"/>
    <n v="128"/>
  </r>
  <r>
    <x v="1"/>
    <x v="3"/>
    <x v="2"/>
    <n v="124.8"/>
    <x v="89"/>
    <n v="123.7"/>
    <n v="129.69999999999999"/>
    <n v="107.9"/>
    <n v="119.9"/>
    <n v="128.1"/>
    <n v="170.3"/>
    <n v="101.8"/>
    <n v="140.1"/>
    <n v="120.7"/>
    <n v="135.4"/>
    <n v="128.9"/>
    <n v="1667.6000000000001"/>
    <n v="140.6"/>
    <n v="126.4"/>
    <n v="120.3"/>
    <n v="125.5"/>
    <n v="372.2"/>
    <n v="124.9"/>
    <n v="114.8"/>
    <n v="122.3"/>
    <n v="119.7"/>
    <n v="108.5"/>
    <n v="119.1"/>
    <n v="126.4"/>
    <n v="117.1"/>
    <n v="117.3"/>
    <n v="830.4"/>
    <n v="123.8"/>
  </r>
  <r>
    <x v="2"/>
    <x v="3"/>
    <x v="2"/>
    <n v="126.5"/>
    <x v="87"/>
    <n v="124.6"/>
    <n v="130.19999999999999"/>
    <n v="114.5"/>
    <n v="126.2"/>
    <n v="129.80000000000001"/>
    <n v="164.3"/>
    <n v="100.9"/>
    <n v="133.9"/>
    <n v="123.1"/>
    <n v="136.30000000000001"/>
    <n v="129.80000000000001"/>
    <n v="1675.2"/>
    <n v="136.5"/>
    <n v="131.30000000000001"/>
    <n v="126.1"/>
    <n v="130.5"/>
    <n v="387.9"/>
    <n v="124.9"/>
    <n v="122.4"/>
    <n v="125.1"/>
    <n v="122.9"/>
    <n v="110.9"/>
    <n v="120.6"/>
    <n v="126.9"/>
    <n v="117.3"/>
    <n v="119.3"/>
    <n v="842.99999999999989"/>
    <n v="126"/>
  </r>
  <r>
    <x v="0"/>
    <x v="3"/>
    <x v="3"/>
    <n v="127.4"/>
    <x v="90"/>
    <n v="123.4"/>
    <n v="131.30000000000001"/>
    <n v="118.2"/>
    <n v="138.1"/>
    <n v="134.1"/>
    <n v="162.69999999999999"/>
    <n v="105"/>
    <n v="131.4"/>
    <n v="125.4"/>
    <n v="137.4"/>
    <n v="131.80000000000001"/>
    <n v="1701.6000000000004"/>
    <n v="135.5"/>
    <n v="135"/>
    <n v="130.6"/>
    <n v="134.4"/>
    <n v="400"/>
    <n v="125.6"/>
    <n v="127"/>
    <n v="128"/>
    <n v="125.2"/>
    <n v="114.4"/>
    <n v="123.2"/>
    <n v="127.9"/>
    <n v="118.4"/>
    <n v="121.7"/>
    <n v="858.80000000000007"/>
    <n v="129"/>
  </r>
  <r>
    <x v="1"/>
    <x v="3"/>
    <x v="3"/>
    <n v="124.9"/>
    <x v="91"/>
    <n v="119.9"/>
    <n v="130.19999999999999"/>
    <n v="108.9"/>
    <n v="131.1"/>
    <n v="136.80000000000001"/>
    <n v="176.9"/>
    <n v="109.1"/>
    <n v="140.4"/>
    <n v="121.1"/>
    <n v="135.9"/>
    <n v="131.80000000000001"/>
    <n v="1706.3"/>
    <n v="141.5"/>
    <n v="126.8"/>
    <n v="120.5"/>
    <n v="125.8"/>
    <n v="373.1"/>
    <n v="125.6"/>
    <n v="114.6"/>
    <n v="122.8"/>
    <n v="120"/>
    <n v="110"/>
    <n v="119.5"/>
    <n v="127.6"/>
    <n v="117.6"/>
    <n v="118.2"/>
    <n v="835.7"/>
    <n v="125.3"/>
  </r>
  <r>
    <x v="2"/>
    <x v="3"/>
    <x v="3"/>
    <n v="126.6"/>
    <x v="92"/>
    <n v="122"/>
    <n v="130.9"/>
    <n v="114.8"/>
    <n v="134.80000000000001"/>
    <n v="135"/>
    <n v="167.5"/>
    <n v="106.4"/>
    <n v="134.4"/>
    <n v="123.6"/>
    <n v="136.69999999999999"/>
    <n v="131.80000000000001"/>
    <n v="1701.3"/>
    <n v="137.1"/>
    <n v="131.80000000000001"/>
    <n v="126.4"/>
    <n v="131"/>
    <n v="389.20000000000005"/>
    <n v="125.6"/>
    <n v="122.3"/>
    <n v="125.5"/>
    <n v="123.2"/>
    <n v="112.1"/>
    <n v="121.1"/>
    <n v="127.7"/>
    <n v="118.1"/>
    <n v="120"/>
    <n v="847.7"/>
    <n v="127.3"/>
  </r>
  <r>
    <x v="0"/>
    <x v="3"/>
    <x v="4"/>
    <n v="127.6"/>
    <x v="93"/>
    <n v="124.4"/>
    <n v="132.4"/>
    <n v="118.2"/>
    <n v="138.1"/>
    <n v="141.80000000000001"/>
    <n v="166"/>
    <n v="107.5"/>
    <n v="132.19999999999999"/>
    <n v="126.1"/>
    <n v="138.30000000000001"/>
    <n v="133.6"/>
    <n v="1723.6999999999998"/>
    <n v="136"/>
    <n v="135.4"/>
    <n v="131.1"/>
    <n v="134.80000000000001"/>
    <n v="401.3"/>
    <n v="126"/>
    <n v="127.4"/>
    <n v="128.5"/>
    <n v="125.8"/>
    <n v="115.1"/>
    <n v="123.6"/>
    <n v="129.1"/>
    <n v="119.7"/>
    <n v="122.5"/>
    <n v="864.30000000000007"/>
    <n v="130.30000000000001"/>
  </r>
  <r>
    <x v="1"/>
    <x v="3"/>
    <x v="4"/>
    <n v="125"/>
    <x v="94"/>
    <n v="127"/>
    <n v="130.4"/>
    <n v="109.6"/>
    <n v="133.5"/>
    <n v="151.4"/>
    <n v="182.8"/>
    <n v="111.1"/>
    <n v="141.5"/>
    <n v="121.5"/>
    <n v="136.30000000000001"/>
    <n v="134.6"/>
    <n v="1746.7999999999997"/>
    <n v="142.19999999999999"/>
    <n v="127.2"/>
    <n v="120.7"/>
    <n v="126.2"/>
    <n v="374.1"/>
    <n v="126"/>
    <n v="115"/>
    <n v="123.2"/>
    <n v="120.3"/>
    <n v="110.7"/>
    <n v="119.8"/>
    <n v="128"/>
    <n v="118.5"/>
    <n v="118.7"/>
    <n v="839.2"/>
    <n v="126.6"/>
  </r>
  <r>
    <x v="2"/>
    <x v="3"/>
    <x v="4"/>
    <n v="126.8"/>
    <x v="95"/>
    <n v="125.4"/>
    <n v="131.69999999999999"/>
    <n v="115"/>
    <n v="136"/>
    <n v="145.1"/>
    <n v="171.7"/>
    <n v="108.7"/>
    <n v="135.30000000000001"/>
    <n v="124.2"/>
    <n v="137.4"/>
    <n v="134"/>
    <n v="1730.4"/>
    <n v="137.69999999999999"/>
    <n v="132.19999999999999"/>
    <n v="126.8"/>
    <n v="131.4"/>
    <n v="390.4"/>
    <n v="126"/>
    <n v="122.7"/>
    <n v="126"/>
    <n v="123.7"/>
    <n v="112.8"/>
    <n v="121.5"/>
    <n v="128.5"/>
    <n v="119.2"/>
    <n v="120.7"/>
    <n v="852.40000000000009"/>
    <n v="128.6"/>
  </r>
  <r>
    <x v="0"/>
    <x v="3"/>
    <x v="5"/>
    <n v="128.6"/>
    <x v="96"/>
    <n v="126.6"/>
    <n v="133.6"/>
    <n v="118.6"/>
    <n v="137.4"/>
    <n v="152.5"/>
    <n v="169.2"/>
    <n v="108.8"/>
    <n v="133.1"/>
    <n v="126.4"/>
    <n v="139.19999999999999"/>
    <n v="136"/>
    <n v="1748.6"/>
    <n v="137.19999999999999"/>
    <n v="136.30000000000001"/>
    <n v="131.6"/>
    <n v="135.6"/>
    <n v="403.5"/>
    <n v="125.5"/>
    <n v="128"/>
    <n v="129.30000000000001"/>
    <n v="126.2"/>
    <n v="116.3"/>
    <n v="124.1"/>
    <n v="130.19999999999999"/>
    <n v="119.9"/>
    <n v="123.3"/>
    <n v="869.29999999999984"/>
    <n v="131.9"/>
  </r>
  <r>
    <x v="1"/>
    <x v="3"/>
    <x v="5"/>
    <n v="125.9"/>
    <x v="97"/>
    <n v="130.9"/>
    <n v="131"/>
    <n v="110.2"/>
    <n v="135.5"/>
    <n v="173.7"/>
    <n v="184.4"/>
    <n v="112"/>
    <n v="142.80000000000001"/>
    <n v="121.6"/>
    <n v="136.9"/>
    <n v="138.19999999999999"/>
    <n v="1787.0000000000002"/>
    <n v="142.69999999999999"/>
    <n v="127.6"/>
    <n v="121.1"/>
    <n v="126.6"/>
    <n v="375.29999999999995"/>
    <n v="125.5"/>
    <n v="115.5"/>
    <n v="123.2"/>
    <n v="120.6"/>
    <n v="112.3"/>
    <n v="119.9"/>
    <n v="129.30000000000001"/>
    <n v="118.8"/>
    <n v="119.6"/>
    <n v="843.69999999999993"/>
    <n v="128.1"/>
  </r>
  <r>
    <x v="2"/>
    <x v="3"/>
    <x v="5"/>
    <n v="127.7"/>
    <x v="98"/>
    <n v="128.30000000000001"/>
    <n v="132.6"/>
    <n v="115.5"/>
    <n v="136.5"/>
    <n v="159.69999999999999"/>
    <n v="174.3"/>
    <n v="109.9"/>
    <n v="136.30000000000001"/>
    <n v="124.4"/>
    <n v="138.1"/>
    <n v="136.80000000000001"/>
    <n v="1760.6"/>
    <n v="138.69999999999999"/>
    <n v="132.9"/>
    <n v="127.2"/>
    <n v="132"/>
    <n v="392.1"/>
    <n v="125.5"/>
    <n v="123.3"/>
    <n v="126.4"/>
    <n v="124.1"/>
    <n v="114.2"/>
    <n v="121.7"/>
    <n v="129.69999999999999"/>
    <n v="119.4"/>
    <n v="121.5"/>
    <n v="856.99999999999989"/>
    <n v="130.1"/>
  </r>
  <r>
    <x v="0"/>
    <x v="3"/>
    <x v="6"/>
    <n v="129.30000000000001"/>
    <x v="99"/>
    <n v="129.6"/>
    <n v="134.5"/>
    <n v="119.5"/>
    <n v="138.5"/>
    <n v="158.19999999999999"/>
    <n v="171.8"/>
    <n v="110.3"/>
    <n v="134.30000000000001"/>
    <n v="127.3"/>
    <n v="139.9"/>
    <n v="137.6"/>
    <n v="1770.2999999999997"/>
    <n v="138"/>
    <n v="137.19999999999999"/>
    <n v="132.19999999999999"/>
    <n v="136.5"/>
    <n v="405.9"/>
    <n v="126.4"/>
    <n v="128.19999999999999"/>
    <n v="130"/>
    <n v="126.7"/>
    <n v="116.4"/>
    <n v="125.2"/>
    <n v="130.80000000000001"/>
    <n v="120.9"/>
    <n v="123.8"/>
    <n v="873.8"/>
    <n v="133"/>
  </r>
  <r>
    <x v="1"/>
    <x v="3"/>
    <x v="6"/>
    <n v="126.8"/>
    <x v="100"/>
    <n v="136.6"/>
    <n v="131.80000000000001"/>
    <n v="111"/>
    <n v="137"/>
    <n v="179.5"/>
    <n v="188.4"/>
    <n v="113.3"/>
    <n v="143.9"/>
    <n v="121.7"/>
    <n v="137.5"/>
    <n v="139.80000000000001"/>
    <n v="1811.5000000000002"/>
    <n v="142.9"/>
    <n v="127.9"/>
    <n v="121.1"/>
    <n v="126.9"/>
    <n v="375.9"/>
    <n v="126.4"/>
    <n v="115.5"/>
    <n v="123.5"/>
    <n v="120.9"/>
    <n v="111.7"/>
    <n v="120.3"/>
    <n v="130.80000000000001"/>
    <n v="120"/>
    <n v="119.9"/>
    <n v="847.1"/>
    <n v="129"/>
  </r>
  <r>
    <x v="2"/>
    <x v="3"/>
    <x v="6"/>
    <n v="128.5"/>
    <x v="101"/>
    <n v="132.30000000000001"/>
    <n v="133.5"/>
    <n v="116.4"/>
    <n v="137.80000000000001"/>
    <n v="165.4"/>
    <n v="177.4"/>
    <n v="111.3"/>
    <n v="137.5"/>
    <n v="125"/>
    <n v="138.80000000000001"/>
    <n v="138.4"/>
    <n v="1783.5"/>
    <n v="139.30000000000001"/>
    <n v="133.5"/>
    <n v="127.6"/>
    <n v="132.69999999999999"/>
    <n v="393.8"/>
    <n v="126.4"/>
    <n v="123.4"/>
    <n v="126.9"/>
    <n v="124.5"/>
    <n v="113.9"/>
    <n v="122.4"/>
    <n v="130.80000000000001"/>
    <n v="120.5"/>
    <n v="121.9"/>
    <n v="860.9"/>
    <n v="131.1"/>
  </r>
  <r>
    <x v="0"/>
    <x v="3"/>
    <x v="7"/>
    <n v="130.1"/>
    <x v="102"/>
    <n v="130.30000000000001"/>
    <n v="135.30000000000001"/>
    <n v="119.9"/>
    <n v="140.19999999999999"/>
    <n v="156.9"/>
    <n v="172.2"/>
    <n v="112.1"/>
    <n v="134.9"/>
    <n v="128.1"/>
    <n v="140.69999999999999"/>
    <n v="138"/>
    <n v="1777.4999999999998"/>
    <n v="138.9"/>
    <n v="137.80000000000001"/>
    <n v="133"/>
    <n v="137.1"/>
    <n v="407.9"/>
    <n v="127.3"/>
    <n v="129.1"/>
    <n v="130.6"/>
    <n v="127"/>
    <n v="116"/>
    <n v="125.5"/>
    <n v="131.9"/>
    <n v="122"/>
    <n v="124.2"/>
    <n v="877.2"/>
    <n v="133.5"/>
  </r>
  <r>
    <x v="1"/>
    <x v="3"/>
    <x v="7"/>
    <n v="127.6"/>
    <x v="103"/>
    <n v="133.69999999999999"/>
    <n v="132.19999999999999"/>
    <n v="111.8"/>
    <n v="135.80000000000001"/>
    <n v="163.5"/>
    <n v="182.3"/>
    <n v="114.6"/>
    <n v="144.6"/>
    <n v="121.9"/>
    <n v="138.1"/>
    <n v="137.6"/>
    <n v="1783.9999999999995"/>
    <n v="143.6"/>
    <n v="128.30000000000001"/>
    <n v="121.4"/>
    <n v="127.3"/>
    <n v="377"/>
    <n v="127.3"/>
    <n v="114.7"/>
    <n v="123.9"/>
    <n v="121.2"/>
    <n v="110.4"/>
    <n v="120.6"/>
    <n v="131.5"/>
    <n v="120.9"/>
    <n v="119.9"/>
    <n v="848.4"/>
    <n v="128.4"/>
  </r>
  <r>
    <x v="2"/>
    <x v="3"/>
    <x v="7"/>
    <n v="129.30000000000001"/>
    <x v="91"/>
    <n v="131.6"/>
    <n v="134.1"/>
    <n v="116.9"/>
    <n v="138.1"/>
    <n v="159.1"/>
    <n v="175.6"/>
    <n v="112.9"/>
    <n v="138.1"/>
    <n v="125.5"/>
    <n v="139.5"/>
    <n v="137.9"/>
    <n v="1777.9"/>
    <n v="140.19999999999999"/>
    <n v="134.1"/>
    <n v="128.19999999999999"/>
    <n v="133.19999999999999"/>
    <n v="395.49999999999994"/>
    <n v="127.3"/>
    <n v="123.6"/>
    <n v="127.4"/>
    <n v="124.8"/>
    <n v="113.1"/>
    <n v="122.7"/>
    <n v="131.69999999999999"/>
    <n v="121.5"/>
    <n v="122.1"/>
    <n v="863.3"/>
    <n v="131.1"/>
  </r>
  <r>
    <x v="0"/>
    <x v="3"/>
    <x v="8"/>
    <n v="130.80000000000001"/>
    <x v="104"/>
    <n v="130.5"/>
    <n v="135.5"/>
    <n v="120.2"/>
    <n v="139.19999999999999"/>
    <n v="149.5"/>
    <n v="170.4"/>
    <n v="113.1"/>
    <n v="135.80000000000001"/>
    <n v="128.80000000000001"/>
    <n v="141.5"/>
    <n v="137.19999999999999"/>
    <n v="1770.7"/>
    <n v="139.9"/>
    <n v="138.5"/>
    <n v="133.5"/>
    <n v="137.80000000000001"/>
    <n v="409.8"/>
    <n v="127.9"/>
    <n v="129.69999999999999"/>
    <n v="131.1"/>
    <n v="127.8"/>
    <n v="117"/>
    <n v="125.7"/>
    <n v="132.19999999999999"/>
    <n v="122.8"/>
    <n v="124.9"/>
    <n v="881.49999999999989"/>
    <n v="133.4"/>
  </r>
  <r>
    <x v="1"/>
    <x v="3"/>
    <x v="8"/>
    <n v="128.1"/>
    <x v="105"/>
    <n v="130.6"/>
    <n v="132.6"/>
    <n v="111.9"/>
    <n v="132.5"/>
    <n v="152.9"/>
    <n v="173.6"/>
    <n v="115.1"/>
    <n v="144.80000000000001"/>
    <n v="122.1"/>
    <n v="138.80000000000001"/>
    <n v="135.69999999999999"/>
    <n v="1756.3999999999996"/>
    <n v="143.9"/>
    <n v="128.69999999999999"/>
    <n v="121.6"/>
    <n v="127.7"/>
    <n v="378"/>
    <n v="127.9"/>
    <n v="114.8"/>
    <n v="124.3"/>
    <n v="121.4"/>
    <n v="111.8"/>
    <n v="120.8"/>
    <n v="131.6"/>
    <n v="121.2"/>
    <n v="120.5"/>
    <n v="851.6"/>
    <n v="128"/>
  </r>
  <r>
    <x v="2"/>
    <x v="3"/>
    <x v="8"/>
    <n v="129.9"/>
    <x v="106"/>
    <n v="130.5"/>
    <n v="134.4"/>
    <n v="117.2"/>
    <n v="136.1"/>
    <n v="150.69999999999999"/>
    <n v="171.5"/>
    <n v="113.8"/>
    <n v="138.80000000000001"/>
    <n v="126"/>
    <n v="140.19999999999999"/>
    <n v="136.6"/>
    <n v="1763.6999999999998"/>
    <n v="141"/>
    <n v="134.6"/>
    <n v="128.6"/>
    <n v="133.80000000000001"/>
    <n v="397"/>
    <n v="127.9"/>
    <n v="124.1"/>
    <n v="127.9"/>
    <n v="125.4"/>
    <n v="114.3"/>
    <n v="122.9"/>
    <n v="131.80000000000001"/>
    <n v="122.1"/>
    <n v="122.8"/>
    <n v="867.19999999999993"/>
    <n v="130.9"/>
  </r>
  <r>
    <x v="0"/>
    <x v="3"/>
    <x v="9"/>
    <n v="131.30000000000001"/>
    <x v="107"/>
    <n v="130.1"/>
    <n v="136"/>
    <n v="120.8"/>
    <n v="138.4"/>
    <n v="149.19999999999999"/>
    <n v="170.2"/>
    <n v="113.4"/>
    <n v="136.30000000000001"/>
    <n v="128.69999999999999"/>
    <n v="142.4"/>
    <n v="137.4"/>
    <n v="1771.8000000000002"/>
    <n v="140.9"/>
    <n v="139.6"/>
    <n v="134.30000000000001"/>
    <n v="138.80000000000001"/>
    <n v="412.7"/>
    <n v="128.69999999999999"/>
    <n v="129.80000000000001"/>
    <n v="131.80000000000001"/>
    <n v="128.69999999999999"/>
    <n v="117.8"/>
    <n v="126.5"/>
    <n v="133"/>
    <n v="123"/>
    <n v="125.7"/>
    <n v="886.5"/>
    <n v="133.80000000000001"/>
  </r>
  <r>
    <x v="1"/>
    <x v="3"/>
    <x v="9"/>
    <n v="128.69999999999999"/>
    <x v="108"/>
    <n v="130.30000000000001"/>
    <n v="132.69999999999999"/>
    <n v="112.5"/>
    <n v="130.4"/>
    <n v="155.1"/>
    <n v="175.7"/>
    <n v="115.4"/>
    <n v="145.30000000000001"/>
    <n v="122.5"/>
    <n v="139.6"/>
    <n v="136.30000000000001"/>
    <n v="1762.8999999999999"/>
    <n v="144.30000000000001"/>
    <n v="129.1"/>
    <n v="121.9"/>
    <n v="128"/>
    <n v="379"/>
    <n v="128.69999999999999"/>
    <n v="115.2"/>
    <n v="124.5"/>
    <n v="121.8"/>
    <n v="112.8"/>
    <n v="121.2"/>
    <n v="131.9"/>
    <n v="120.8"/>
    <n v="120.9"/>
    <n v="853.9"/>
    <n v="128.6"/>
  </r>
  <r>
    <x v="2"/>
    <x v="3"/>
    <x v="9"/>
    <n v="130.5"/>
    <x v="109"/>
    <n v="130.19999999999999"/>
    <n v="134.80000000000001"/>
    <n v="117.8"/>
    <n v="134.69999999999999"/>
    <n v="151.19999999999999"/>
    <n v="172.1"/>
    <n v="114.1"/>
    <n v="139.30000000000001"/>
    <n v="126.1"/>
    <n v="141.1"/>
    <n v="137"/>
    <n v="1766.7999999999995"/>
    <n v="141.80000000000001"/>
    <n v="135.5"/>
    <n v="129.1"/>
    <n v="134.5"/>
    <n v="399.1"/>
    <n v="128.69999999999999"/>
    <n v="124.3"/>
    <n v="128.4"/>
    <n v="126.1"/>
    <n v="115.2"/>
    <n v="123.5"/>
    <n v="132.4"/>
    <n v="122.1"/>
    <n v="123.4"/>
    <n v="871.1"/>
    <n v="131.4"/>
  </r>
  <r>
    <x v="0"/>
    <x v="3"/>
    <x v="10"/>
    <n v="132"/>
    <x v="110"/>
    <n v="130.6"/>
    <n v="136.19999999999999"/>
    <n v="121.1"/>
    <n v="136.9"/>
    <n v="141.80000000000001"/>
    <n v="170"/>
    <n v="113.4"/>
    <n v="136.80000000000001"/>
    <n v="128.69999999999999"/>
    <n v="143.1"/>
    <n v="136.6"/>
    <n v="1764.6"/>
    <n v="141.19999999999999"/>
    <n v="139.9"/>
    <n v="134.5"/>
    <n v="139.19999999999999"/>
    <n v="413.59999999999997"/>
    <n v="129.1"/>
    <n v="130.30000000000001"/>
    <n v="132.1"/>
    <n v="129.1"/>
    <n v="118.2"/>
    <n v="126.9"/>
    <n v="133.69999999999999"/>
    <n v="123.5"/>
    <n v="126.1"/>
    <n v="889.6"/>
    <n v="133.6"/>
  </r>
  <r>
    <x v="1"/>
    <x v="3"/>
    <x v="10"/>
    <n v="130.19999999999999"/>
    <x v="111"/>
    <n v="134.1"/>
    <n v="132.9"/>
    <n v="112.6"/>
    <n v="130.80000000000001"/>
    <n v="142"/>
    <n v="174.9"/>
    <n v="115.6"/>
    <n v="145.4"/>
    <n v="122.7"/>
    <n v="140.30000000000001"/>
    <n v="135.19999999999999"/>
    <n v="1755.2"/>
    <n v="144.30000000000001"/>
    <n v="129.6"/>
    <n v="122.1"/>
    <n v="128.5"/>
    <n v="380.2"/>
    <n v="129.1"/>
    <n v="116.2"/>
    <n v="124.7"/>
    <n v="122.1"/>
    <n v="113.4"/>
    <n v="121.7"/>
    <n v="132.1"/>
    <n v="121.3"/>
    <n v="121.3"/>
    <n v="856.59999999999991"/>
    <n v="128.5"/>
  </r>
  <r>
    <x v="2"/>
    <x v="3"/>
    <x v="10"/>
    <n v="131.4"/>
    <x v="112"/>
    <n v="132"/>
    <n v="135"/>
    <n v="118"/>
    <n v="134.1"/>
    <n v="141.9"/>
    <n v="171.7"/>
    <n v="114.1"/>
    <n v="139.69999999999999"/>
    <n v="126.2"/>
    <n v="141.80000000000001"/>
    <n v="136.1"/>
    <n v="1759.8"/>
    <n v="142"/>
    <n v="135.80000000000001"/>
    <n v="129.30000000000001"/>
    <n v="135"/>
    <n v="400.1"/>
    <n v="129.1"/>
    <n v="125"/>
    <n v="128.6"/>
    <n v="126.4"/>
    <n v="115.7"/>
    <n v="124"/>
    <n v="132.80000000000001"/>
    <n v="122.6"/>
    <n v="123.8"/>
    <n v="873.9"/>
    <n v="131.19999999999999"/>
  </r>
  <r>
    <x v="0"/>
    <x v="3"/>
    <x v="11"/>
    <n v="132.6"/>
    <x v="113"/>
    <n v="131.6"/>
    <n v="136.30000000000001"/>
    <n v="121.6"/>
    <n v="135.6"/>
    <n v="127.5"/>
    <n v="167.9"/>
    <n v="113.8"/>
    <n v="137.5"/>
    <n v="129.1"/>
    <n v="143.6"/>
    <n v="134.69999999999999"/>
    <n v="1749.1"/>
    <n v="142.4"/>
    <n v="140.4"/>
    <n v="135.19999999999999"/>
    <n v="139.69999999999999"/>
    <n v="415.3"/>
    <n v="128.5"/>
    <n v="132"/>
    <n v="132.9"/>
    <n v="129.69999999999999"/>
    <n v="118.6"/>
    <n v="127.3"/>
    <n v="134.19999999999999"/>
    <n v="121.9"/>
    <n v="126.3"/>
    <n v="890.9"/>
    <n v="132.80000000000001"/>
  </r>
  <r>
    <x v="1"/>
    <x v="3"/>
    <x v="11"/>
    <n v="131.6"/>
    <x v="104"/>
    <n v="134.9"/>
    <n v="133.1"/>
    <n v="113.5"/>
    <n v="129.30000000000001"/>
    <n v="121.1"/>
    <n v="170.3"/>
    <n v="115.5"/>
    <n v="145.5"/>
    <n v="123.1"/>
    <n v="140.9"/>
    <n v="132.80000000000001"/>
    <n v="1729.8"/>
    <n v="145"/>
    <n v="130"/>
    <n v="122.2"/>
    <n v="128.80000000000001"/>
    <n v="381"/>
    <n v="128.5"/>
    <n v="117.8"/>
    <n v="125"/>
    <n v="122.3"/>
    <n v="113.7"/>
    <n v="121.8"/>
    <n v="132.30000000000001"/>
    <n v="119.9"/>
    <n v="121.4"/>
    <n v="856.4"/>
    <n v="127.6"/>
  </r>
  <r>
    <x v="2"/>
    <x v="3"/>
    <x v="11"/>
    <n v="132.30000000000001"/>
    <x v="107"/>
    <n v="132.9"/>
    <n v="135.1"/>
    <n v="118.6"/>
    <n v="132.69999999999999"/>
    <n v="125.3"/>
    <n v="168.7"/>
    <n v="114.4"/>
    <n v="140.19999999999999"/>
    <n v="126.6"/>
    <n v="142.30000000000001"/>
    <n v="134"/>
    <n v="1740.7"/>
    <n v="143.1"/>
    <n v="136.30000000000001"/>
    <n v="129.80000000000001"/>
    <n v="135.4"/>
    <n v="401.5"/>
    <n v="128.5"/>
    <n v="126.6"/>
    <n v="129.19999999999999"/>
    <n v="126.9"/>
    <n v="116"/>
    <n v="124.2"/>
    <n v="133.1"/>
    <n v="121.1"/>
    <n v="123.9"/>
    <n v="874.4"/>
    <n v="130.4"/>
  </r>
  <r>
    <x v="0"/>
    <x v="4"/>
    <x v="0"/>
    <n v="133.1"/>
    <x v="112"/>
    <n v="131.9"/>
    <n v="136.69999999999999"/>
    <n v="122"/>
    <n v="136"/>
    <n v="119.8"/>
    <n v="161.69999999999999"/>
    <n v="114.8"/>
    <n v="136.9"/>
    <n v="129"/>
    <n v="143.9"/>
    <n v="133.69999999999999"/>
    <n v="1737.3000000000002"/>
    <n v="143.1"/>
    <n v="140.69999999999999"/>
    <n v="135.80000000000001"/>
    <n v="140"/>
    <n v="416.5"/>
    <n v="129.6"/>
    <n v="132.1"/>
    <n v="133.19999999999999"/>
    <n v="129.9"/>
    <n v="119.1"/>
    <n v="127"/>
    <n v="134.6"/>
    <n v="122.3"/>
    <n v="126.6"/>
    <n v="892.7"/>
    <n v="132.4"/>
  </r>
  <r>
    <x v="1"/>
    <x v="4"/>
    <x v="0"/>
    <n v="132.19999999999999"/>
    <x v="114"/>
    <n v="132.6"/>
    <n v="133.1"/>
    <n v="114"/>
    <n v="129.6"/>
    <n v="118.7"/>
    <n v="155.1"/>
    <n v="117.3"/>
    <n v="144.9"/>
    <n v="123.2"/>
    <n v="141.6"/>
    <n v="132"/>
    <n v="1713.2"/>
    <n v="145.6"/>
    <n v="130.19999999999999"/>
    <n v="122.3"/>
    <n v="129"/>
    <n v="381.5"/>
    <n v="129.6"/>
    <n v="118"/>
    <n v="125.1"/>
    <n v="122.6"/>
    <n v="115.2"/>
    <n v="122"/>
    <n v="132.4"/>
    <n v="120.9"/>
    <n v="122.1"/>
    <n v="860.3"/>
    <n v="127.8"/>
  </r>
  <r>
    <x v="2"/>
    <x v="4"/>
    <x v="0"/>
    <n v="132.80000000000001"/>
    <x v="104"/>
    <n v="132.19999999999999"/>
    <n v="135.4"/>
    <n v="119.1"/>
    <n v="133"/>
    <n v="119.4"/>
    <n v="159.5"/>
    <n v="115.6"/>
    <n v="139.6"/>
    <n v="126.6"/>
    <n v="142.80000000000001"/>
    <n v="133.1"/>
    <n v="1727.2999999999995"/>
    <n v="143.80000000000001"/>
    <n v="136.6"/>
    <n v="130.19999999999999"/>
    <n v="135.6"/>
    <n v="402.4"/>
    <n v="129.6"/>
    <n v="126.8"/>
    <n v="129.4"/>
    <n v="127.1"/>
    <n v="117"/>
    <n v="124.2"/>
    <n v="133.30000000000001"/>
    <n v="121.7"/>
    <n v="124.4"/>
    <n v="877.1"/>
    <n v="130.30000000000001"/>
  </r>
  <r>
    <x v="0"/>
    <x v="4"/>
    <x v="1"/>
    <n v="133.30000000000001"/>
    <x v="115"/>
    <n v="129.30000000000001"/>
    <n v="137.19999999999999"/>
    <n v="122.1"/>
    <n v="138.69999999999999"/>
    <n v="119.1"/>
    <n v="156.9"/>
    <n v="116.2"/>
    <n v="136"/>
    <n v="129.4"/>
    <n v="144.4"/>
    <n v="133.6"/>
    <n v="1734.5000000000002"/>
    <n v="143.69999999999999"/>
    <n v="140.9"/>
    <n v="135.80000000000001"/>
    <n v="140.19999999999999"/>
    <n v="416.90000000000003"/>
    <n v="130.5"/>
    <n v="133.19999999999999"/>
    <n v="133.6"/>
    <n v="130.1"/>
    <n v="119.5"/>
    <n v="127.7"/>
    <n v="134.9"/>
    <n v="123.2"/>
    <n v="127"/>
    <n v="896"/>
    <n v="132.6"/>
  </r>
  <r>
    <x v="1"/>
    <x v="4"/>
    <x v="1"/>
    <n v="132.80000000000001"/>
    <x v="116"/>
    <n v="129.30000000000001"/>
    <n v="133.5"/>
    <n v="114.3"/>
    <n v="131.4"/>
    <n v="120.2"/>
    <n v="143.1"/>
    <n v="119.5"/>
    <n v="144"/>
    <n v="123.4"/>
    <n v="141.9"/>
    <n v="132.1"/>
    <n v="1705.3000000000002"/>
    <n v="146.30000000000001"/>
    <n v="130.5"/>
    <n v="122.5"/>
    <n v="129.30000000000001"/>
    <n v="382.3"/>
    <n v="130.5"/>
    <n v="119.2"/>
    <n v="125.3"/>
    <n v="122.9"/>
    <n v="115.5"/>
    <n v="122.2"/>
    <n v="132.4"/>
    <n v="121.7"/>
    <n v="122.4"/>
    <n v="862.4"/>
    <n v="128.19999999999999"/>
  </r>
  <r>
    <x v="2"/>
    <x v="4"/>
    <x v="1"/>
    <n v="133.1"/>
    <x v="102"/>
    <n v="129.30000000000001"/>
    <n v="135.80000000000001"/>
    <n v="119.2"/>
    <n v="135.30000000000001"/>
    <n v="119.5"/>
    <n v="152.19999999999999"/>
    <n v="117.3"/>
    <n v="138.69999999999999"/>
    <n v="126.9"/>
    <n v="143.19999999999999"/>
    <n v="133"/>
    <n v="1722.3000000000002"/>
    <n v="144.4"/>
    <n v="136.80000000000001"/>
    <n v="130.30000000000001"/>
    <n v="135.9"/>
    <n v="403"/>
    <n v="130.5"/>
    <n v="127.9"/>
    <n v="129.69999999999999"/>
    <n v="127.4"/>
    <n v="117.4"/>
    <n v="124.6"/>
    <n v="133.4"/>
    <n v="122.6"/>
    <n v="124.8"/>
    <n v="879.9"/>
    <n v="130.6"/>
  </r>
  <r>
    <x v="0"/>
    <x v="4"/>
    <x v="2"/>
    <n v="133.6"/>
    <x v="102"/>
    <n v="128.80000000000001"/>
    <n v="137.19999999999999"/>
    <n v="121.6"/>
    <n v="139.69999999999999"/>
    <n v="119.7"/>
    <n v="148"/>
    <n v="116.9"/>
    <n v="135.6"/>
    <n v="129.80000000000001"/>
    <n v="145.4"/>
    <n v="133.4"/>
    <n v="1728.5000000000002"/>
    <n v="144.19999999999999"/>
    <n v="141.6"/>
    <n v="136.19999999999999"/>
    <n v="140.80000000000001"/>
    <n v="418.59999999999997"/>
    <n v="131.1"/>
    <n v="134.19999999999999"/>
    <n v="134.1"/>
    <n v="130.6"/>
    <n v="119.8"/>
    <n v="128.30000000000001"/>
    <n v="135.19999999999999"/>
    <n v="123.3"/>
    <n v="127.4"/>
    <n v="898.69999999999993"/>
    <n v="132.80000000000001"/>
  </r>
  <r>
    <x v="1"/>
    <x v="4"/>
    <x v="2"/>
    <n v="132.69999999999999"/>
    <x v="117"/>
    <n v="128.4"/>
    <n v="134.9"/>
    <n v="114"/>
    <n v="136.80000000000001"/>
    <n v="122.2"/>
    <n v="135.80000000000001"/>
    <n v="120.3"/>
    <n v="142.6"/>
    <n v="123.6"/>
    <n v="142.4"/>
    <n v="132.6"/>
    <n v="1705.6999999999998"/>
    <n v="147.5"/>
    <n v="130.80000000000001"/>
    <n v="122.8"/>
    <n v="129.6"/>
    <n v="383.20000000000005"/>
    <n v="131.1"/>
    <n v="120.8"/>
    <n v="125.6"/>
    <n v="123.1"/>
    <n v="115.6"/>
    <n v="122.4"/>
    <n v="132.80000000000001"/>
    <n v="121.7"/>
    <n v="122.6"/>
    <n v="863.80000000000007"/>
    <n v="128.69999999999999"/>
  </r>
  <r>
    <x v="2"/>
    <x v="4"/>
    <x v="2"/>
    <n v="133.30000000000001"/>
    <x v="118"/>
    <n v="128.6"/>
    <n v="136.30000000000001"/>
    <n v="118.8"/>
    <n v="138.30000000000001"/>
    <n v="120.5"/>
    <n v="143.9"/>
    <n v="118"/>
    <n v="137.9"/>
    <n v="127.2"/>
    <n v="144"/>
    <n v="133.1"/>
    <n v="1718.9"/>
    <n v="145.1"/>
    <n v="137.30000000000001"/>
    <n v="130.6"/>
    <n v="136.4"/>
    <n v="404.29999999999995"/>
    <n v="131.1"/>
    <n v="129.1"/>
    <n v="130.1"/>
    <n v="127.8"/>
    <n v="117.6"/>
    <n v="125"/>
    <n v="133.80000000000001"/>
    <n v="122.6"/>
    <n v="125.1"/>
    <n v="882"/>
    <n v="130.9"/>
  </r>
  <r>
    <x v="0"/>
    <x v="4"/>
    <x v="3"/>
    <n v="133.19999999999999"/>
    <x v="119"/>
    <n v="127.1"/>
    <n v="137.69999999999999"/>
    <n v="121.3"/>
    <n v="141.80000000000001"/>
    <n v="121.5"/>
    <n v="144.5"/>
    <n v="117.4"/>
    <n v="134.1"/>
    <n v="130"/>
    <n v="145.5"/>
    <n v="133.5"/>
    <n v="1726.3"/>
    <n v="144.4"/>
    <n v="142.4"/>
    <n v="136.80000000000001"/>
    <n v="141.6"/>
    <n v="420.80000000000007"/>
    <n v="131.69999999999999"/>
    <n v="135"/>
    <n v="134.30000000000001"/>
    <n v="131"/>
    <n v="119.2"/>
    <n v="128.30000000000001"/>
    <n v="135.69999999999999"/>
    <n v="123.7"/>
    <n v="127.5"/>
    <n v="899.7"/>
    <n v="132.9"/>
  </r>
  <r>
    <x v="1"/>
    <x v="4"/>
    <x v="3"/>
    <n v="132.69999999999999"/>
    <x v="120"/>
    <n v="124.5"/>
    <n v="136.30000000000001"/>
    <n v="113.5"/>
    <n v="137.69999999999999"/>
    <n v="127.1"/>
    <n v="133.80000000000001"/>
    <n v="120.8"/>
    <n v="141.30000000000001"/>
    <n v="123.8"/>
    <n v="142.6"/>
    <n v="133.4"/>
    <n v="1708.1"/>
    <n v="148"/>
    <n v="131.19999999999999"/>
    <n v="123"/>
    <n v="130"/>
    <n v="384.2"/>
    <n v="131.69999999999999"/>
    <n v="121.4"/>
    <n v="126"/>
    <n v="123.4"/>
    <n v="114.3"/>
    <n v="122.6"/>
    <n v="133.6"/>
    <n v="122.2"/>
    <n v="122.5"/>
    <n v="864.6"/>
    <n v="129.1"/>
  </r>
  <r>
    <x v="2"/>
    <x v="4"/>
    <x v="3"/>
    <n v="133"/>
    <x v="117"/>
    <n v="126.1"/>
    <n v="137.19999999999999"/>
    <n v="118.4"/>
    <n v="139.9"/>
    <n v="123.4"/>
    <n v="140.9"/>
    <n v="118.5"/>
    <n v="136.5"/>
    <n v="127.4"/>
    <n v="144.19999999999999"/>
    <n v="133.5"/>
    <n v="1718.4"/>
    <n v="145.4"/>
    <n v="138"/>
    <n v="131.1"/>
    <n v="137"/>
    <n v="406.1"/>
    <n v="131.69999999999999"/>
    <n v="129.80000000000001"/>
    <n v="130.4"/>
    <n v="128.1"/>
    <n v="116.6"/>
    <n v="125.1"/>
    <n v="134.5"/>
    <n v="123.1"/>
    <n v="125.1"/>
    <n v="882.90000000000009"/>
    <n v="131.1"/>
  </r>
  <r>
    <x v="0"/>
    <x v="4"/>
    <x v="4"/>
    <n v="133.1"/>
    <x v="103"/>
    <n v="126.8"/>
    <n v="138.19999999999999"/>
    <n v="120.8"/>
    <n v="140.19999999999999"/>
    <n v="123.8"/>
    <n v="141.80000000000001"/>
    <n v="118.6"/>
    <n v="134"/>
    <n v="130.30000000000001"/>
    <n v="145.80000000000001"/>
    <n v="133.80000000000001"/>
    <n v="1727.4999999999995"/>
    <n v="145.5"/>
    <n v="142.5"/>
    <n v="137.30000000000001"/>
    <n v="141.80000000000001"/>
    <n v="421.6"/>
    <n v="132.1"/>
    <n v="135"/>
    <n v="134.9"/>
    <n v="131.4"/>
    <n v="119.4"/>
    <n v="129.4"/>
    <n v="136.30000000000001"/>
    <n v="123.7"/>
    <n v="127.9"/>
    <n v="903.00000000000011"/>
    <n v="133.30000000000001"/>
  </r>
  <r>
    <x v="1"/>
    <x v="4"/>
    <x v="4"/>
    <n v="132.6"/>
    <x v="121"/>
    <n v="125.6"/>
    <n v="136.80000000000001"/>
    <n v="113.4"/>
    <n v="135.19999999999999"/>
    <n v="129.19999999999999"/>
    <n v="131.5"/>
    <n v="121"/>
    <n v="139.9"/>
    <n v="123.8"/>
    <n v="142.9"/>
    <n v="133.6"/>
    <n v="1709.6"/>
    <n v="148.30000000000001"/>
    <n v="131.5"/>
    <n v="123.2"/>
    <n v="130.19999999999999"/>
    <n v="384.9"/>
    <n v="132.1"/>
    <n v="120.1"/>
    <n v="126.5"/>
    <n v="123.6"/>
    <n v="114.3"/>
    <n v="122.8"/>
    <n v="133.80000000000001"/>
    <n v="122"/>
    <n v="122.6"/>
    <n v="865.6"/>
    <n v="129.30000000000001"/>
  </r>
  <r>
    <x v="2"/>
    <x v="4"/>
    <x v="4"/>
    <n v="132.9"/>
    <x v="122"/>
    <n v="126.3"/>
    <n v="137.69999999999999"/>
    <n v="118.1"/>
    <n v="137.9"/>
    <n v="125.6"/>
    <n v="138.30000000000001"/>
    <n v="119.4"/>
    <n v="136"/>
    <n v="127.6"/>
    <n v="144.5"/>
    <n v="133.69999999999999"/>
    <n v="1719.6000000000001"/>
    <n v="146.19999999999999"/>
    <n v="138.19999999999999"/>
    <n v="131.4"/>
    <n v="137.19999999999999"/>
    <n v="406.8"/>
    <n v="132.1"/>
    <n v="129.4"/>
    <n v="130.9"/>
    <n v="128.4"/>
    <n v="116.7"/>
    <n v="125.7"/>
    <n v="134.80000000000001"/>
    <n v="123"/>
    <n v="125.3"/>
    <n v="884.8"/>
    <n v="131.4"/>
  </r>
  <r>
    <x v="0"/>
    <x v="4"/>
    <x v="5"/>
    <n v="133.5"/>
    <x v="123"/>
    <n v="128"/>
    <n v="138.6"/>
    <n v="120.9"/>
    <n v="140.9"/>
    <n v="128.80000000000001"/>
    <n v="140.19999999999999"/>
    <n v="118.9"/>
    <n v="133.5"/>
    <n v="130.4"/>
    <n v="146.5"/>
    <n v="134.9"/>
    <n v="1738.8000000000002"/>
    <n v="145.80000000000001"/>
    <n v="143.1"/>
    <n v="137.69999999999999"/>
    <n v="142.30000000000001"/>
    <n v="423.09999999999997"/>
    <n v="131.4"/>
    <n v="134.80000000000001"/>
    <n v="135.19999999999999"/>
    <n v="131.30000000000001"/>
    <n v="119.4"/>
    <n v="129.80000000000001"/>
    <n v="136.9"/>
    <n v="124.1"/>
    <n v="128.1"/>
    <n v="904.80000000000007"/>
    <n v="133.9"/>
  </r>
  <r>
    <x v="1"/>
    <x v="4"/>
    <x v="5"/>
    <n v="132.9"/>
    <x v="124"/>
    <n v="128.30000000000001"/>
    <n v="137.30000000000001"/>
    <n v="113.5"/>
    <n v="137.19999999999999"/>
    <n v="142.19999999999999"/>
    <n v="128.19999999999999"/>
    <n v="120.9"/>
    <n v="138.80000000000001"/>
    <n v="124.2"/>
    <n v="143.1"/>
    <n v="135.69999999999999"/>
    <n v="1731.0000000000002"/>
    <n v="148.6"/>
    <n v="131.5"/>
    <n v="123.2"/>
    <n v="130.19999999999999"/>
    <n v="384.9"/>
    <n v="131.4"/>
    <n v="119"/>
    <n v="126.8"/>
    <n v="123.8"/>
    <n v="113.9"/>
    <n v="122.9"/>
    <n v="134.30000000000001"/>
    <n v="122.5"/>
    <n v="122.7"/>
    <n v="866.90000000000009"/>
    <n v="129.9"/>
  </r>
  <r>
    <x v="2"/>
    <x v="4"/>
    <x v="5"/>
    <n v="133.30000000000001"/>
    <x v="125"/>
    <n v="128.1"/>
    <n v="138.1"/>
    <n v="118.2"/>
    <n v="139.19999999999999"/>
    <n v="133.30000000000001"/>
    <n v="136.19999999999999"/>
    <n v="119.6"/>
    <n v="135.30000000000001"/>
    <n v="127.8"/>
    <n v="144.9"/>
    <n v="135.19999999999999"/>
    <n v="1734.7"/>
    <n v="146.5"/>
    <n v="138.5"/>
    <n v="131.69999999999999"/>
    <n v="137.5"/>
    <n v="407.7"/>
    <n v="131.4"/>
    <n v="128.80000000000001"/>
    <n v="131.19999999999999"/>
    <n v="128.5"/>
    <n v="116.5"/>
    <n v="125.9"/>
    <n v="135.4"/>
    <n v="123.4"/>
    <n v="125.5"/>
    <n v="886.4"/>
    <n v="132"/>
  </r>
  <r>
    <x v="0"/>
    <x v="4"/>
    <x v="6"/>
    <n v="134"/>
    <x v="100"/>
    <n v="129.80000000000001"/>
    <n v="139"/>
    <n v="120.9"/>
    <n v="143.9"/>
    <n v="151.5"/>
    <n v="138.1"/>
    <n v="120"/>
    <n v="133.9"/>
    <n v="131.4"/>
    <n v="147.69999999999999"/>
    <n v="138.5"/>
    <n v="1772.9"/>
    <n v="147.4"/>
    <n v="144.30000000000001"/>
    <n v="138.1"/>
    <n v="143.5"/>
    <n v="425.9"/>
    <n v="132.6"/>
    <n v="135.30000000000001"/>
    <n v="136.1"/>
    <n v="132.1"/>
    <n v="119.1"/>
    <n v="130.6"/>
    <n v="138.6"/>
    <n v="124.4"/>
    <n v="128.6"/>
    <n v="909.5"/>
    <n v="136.19999999999999"/>
  </r>
  <r>
    <x v="1"/>
    <x v="4"/>
    <x v="6"/>
    <n v="132.80000000000001"/>
    <x v="126"/>
    <n v="129.4"/>
    <n v="137.69999999999999"/>
    <n v="113.4"/>
    <n v="139.4"/>
    <n v="175.1"/>
    <n v="124.7"/>
    <n v="121.5"/>
    <n v="137.80000000000001"/>
    <n v="124.4"/>
    <n v="143.69999999999999"/>
    <n v="139.80000000000001"/>
    <n v="1768.1"/>
    <n v="150.5"/>
    <n v="131.6"/>
    <n v="123.7"/>
    <n v="130.4"/>
    <n v="385.70000000000005"/>
    <n v="132.6"/>
    <n v="119.7"/>
    <n v="127.2"/>
    <n v="125"/>
    <n v="113.2"/>
    <n v="123.5"/>
    <n v="135.5"/>
    <n v="122.4"/>
    <n v="123"/>
    <n v="869.8"/>
    <n v="131.80000000000001"/>
  </r>
  <r>
    <x v="2"/>
    <x v="4"/>
    <x v="6"/>
    <n v="133.6"/>
    <x v="127"/>
    <n v="129.6"/>
    <n v="138.5"/>
    <n v="118.1"/>
    <n v="141.80000000000001"/>
    <n v="159.5"/>
    <n v="133.6"/>
    <n v="120.5"/>
    <n v="135.19999999999999"/>
    <n v="128.5"/>
    <n v="145.80000000000001"/>
    <n v="139"/>
    <n v="1769.3999999999999"/>
    <n v="148.19999999999999"/>
    <n v="139.30000000000001"/>
    <n v="132.1"/>
    <n v="138.30000000000001"/>
    <n v="409.7"/>
    <n v="132.6"/>
    <n v="129.4"/>
    <n v="131.9"/>
    <n v="129.4"/>
    <n v="116"/>
    <n v="126.6"/>
    <n v="136.80000000000001"/>
    <n v="123.6"/>
    <n v="125.9"/>
    <n v="890.2"/>
    <n v="134.19999999999999"/>
  </r>
  <r>
    <x v="0"/>
    <x v="4"/>
    <x v="7"/>
    <n v="134.80000000000001"/>
    <x v="128"/>
    <n v="130"/>
    <n v="139.4"/>
    <n v="120.5"/>
    <n v="148"/>
    <n v="162.9"/>
    <n v="137.4"/>
    <n v="120.8"/>
    <n v="134.69999999999999"/>
    <n v="131.6"/>
    <n v="148.69999999999999"/>
    <n v="140.6"/>
    <n v="1792.4999999999998"/>
    <n v="149"/>
    <n v="145.30000000000001"/>
    <n v="139.19999999999999"/>
    <n v="144.5"/>
    <n v="429"/>
    <n v="134.4"/>
    <n v="136.4"/>
    <n v="137.30000000000001"/>
    <n v="133"/>
    <n v="120.3"/>
    <n v="131.5"/>
    <n v="140.19999999999999"/>
    <n v="125.4"/>
    <n v="129.69999999999999"/>
    <n v="917.39999999999986"/>
    <n v="137.80000000000001"/>
  </r>
  <r>
    <x v="1"/>
    <x v="4"/>
    <x v="7"/>
    <n v="133.19999999999999"/>
    <x v="97"/>
    <n v="128.30000000000001"/>
    <n v="138.30000000000001"/>
    <n v="114.1"/>
    <n v="142.69999999999999"/>
    <n v="179.8"/>
    <n v="123.5"/>
    <n v="122.1"/>
    <n v="137.5"/>
    <n v="124.6"/>
    <n v="144.5"/>
    <n v="140.5"/>
    <n v="1772.9999999999998"/>
    <n v="152.1"/>
    <n v="132.69999999999999"/>
    <n v="124.3"/>
    <n v="131.4"/>
    <n v="388.4"/>
    <n v="134.4"/>
    <n v="118.9"/>
    <n v="127.7"/>
    <n v="125.7"/>
    <n v="114.6"/>
    <n v="124.1"/>
    <n v="135.69999999999999"/>
    <n v="123.3"/>
    <n v="123.8"/>
    <n v="874.89999999999986"/>
    <n v="132.69999999999999"/>
  </r>
  <r>
    <x v="2"/>
    <x v="4"/>
    <x v="7"/>
    <n v="134.30000000000001"/>
    <x v="129"/>
    <n v="129.30000000000001"/>
    <n v="139"/>
    <n v="118.1"/>
    <n v="145.5"/>
    <n v="168.6"/>
    <n v="132.69999999999999"/>
    <n v="121.2"/>
    <n v="135.6"/>
    <n v="128.69999999999999"/>
    <n v="146.80000000000001"/>
    <n v="140.6"/>
    <n v="1783.8"/>
    <n v="149.80000000000001"/>
    <n v="140.30000000000001"/>
    <n v="133"/>
    <n v="139.30000000000001"/>
    <n v="412.6"/>
    <n v="134.4"/>
    <n v="129.80000000000001"/>
    <n v="132.80000000000001"/>
    <n v="130.19999999999999"/>
    <n v="117.3"/>
    <n v="127.3"/>
    <n v="137.6"/>
    <n v="124.5"/>
    <n v="126.8"/>
    <n v="896.5"/>
    <n v="135.4"/>
  </r>
  <r>
    <x v="0"/>
    <x v="4"/>
    <x v="8"/>
    <n v="135.19999999999999"/>
    <x v="130"/>
    <n v="130.5"/>
    <n v="140.19999999999999"/>
    <n v="120.7"/>
    <n v="147.80000000000001"/>
    <n v="154.5"/>
    <n v="137.1"/>
    <n v="121"/>
    <n v="134.69999999999999"/>
    <n v="131.69999999999999"/>
    <n v="149.30000000000001"/>
    <n v="139.6"/>
    <n v="1784.3"/>
    <n v="149.80000000000001"/>
    <n v="146.1"/>
    <n v="139.69999999999999"/>
    <n v="145.19999999999999"/>
    <n v="430.99999999999994"/>
    <n v="135.69999999999999"/>
    <n v="137.4"/>
    <n v="137.9"/>
    <n v="133.4"/>
    <n v="121.2"/>
    <n v="132.30000000000001"/>
    <n v="139.6"/>
    <n v="126.7"/>
    <n v="130.30000000000001"/>
    <n v="921.40000000000009"/>
    <n v="137.6"/>
  </r>
  <r>
    <x v="1"/>
    <x v="4"/>
    <x v="8"/>
    <n v="133.6"/>
    <x v="131"/>
    <n v="129.69999999999999"/>
    <n v="138.69999999999999"/>
    <n v="114.5"/>
    <n v="137.5"/>
    <n v="160.69999999999999"/>
    <n v="124.5"/>
    <n v="122.4"/>
    <n v="137.30000000000001"/>
    <n v="124.8"/>
    <n v="145"/>
    <n v="138"/>
    <n v="1749.7"/>
    <n v="153.6"/>
    <n v="133.30000000000001"/>
    <n v="124.6"/>
    <n v="132"/>
    <n v="389.9"/>
    <n v="135.69999999999999"/>
    <n v="120.6"/>
    <n v="128.1"/>
    <n v="126.1"/>
    <n v="115.7"/>
    <n v="124.5"/>
    <n v="135.9"/>
    <n v="124.4"/>
    <n v="124.5"/>
    <n v="879.19999999999993"/>
    <n v="132.4"/>
  </r>
  <r>
    <x v="2"/>
    <x v="4"/>
    <x v="8"/>
    <n v="134.69999999999999"/>
    <x v="132"/>
    <n v="130.19999999999999"/>
    <n v="139.6"/>
    <n v="118.4"/>
    <n v="143"/>
    <n v="156.6"/>
    <n v="132.9"/>
    <n v="121.5"/>
    <n v="135.6"/>
    <n v="128.80000000000001"/>
    <n v="147.30000000000001"/>
    <n v="139"/>
    <n v="1769.9999999999998"/>
    <n v="150.80000000000001"/>
    <n v="141.1"/>
    <n v="133.4"/>
    <n v="140"/>
    <n v="414.5"/>
    <n v="135.69999999999999"/>
    <n v="131"/>
    <n v="133.30000000000001"/>
    <n v="130.6"/>
    <n v="118.3"/>
    <n v="127.9"/>
    <n v="137.4"/>
    <n v="125.7"/>
    <n v="127.5"/>
    <n v="900.7"/>
    <n v="135.19999999999999"/>
  </r>
  <r>
    <x v="0"/>
    <x v="4"/>
    <x v="9"/>
    <n v="135.9"/>
    <x v="133"/>
    <n v="131"/>
    <n v="141.5"/>
    <n v="121.4"/>
    <n v="146.69999999999999"/>
    <n v="157.1"/>
    <n v="136.4"/>
    <n v="121.4"/>
    <n v="135.6"/>
    <n v="131.30000000000001"/>
    <n v="150.30000000000001"/>
    <n v="140.4"/>
    <n v="1790.8999999999999"/>
    <n v="150.5"/>
    <n v="147.19999999999999"/>
    <n v="140.6"/>
    <n v="146.19999999999999"/>
    <n v="433.99999999999994"/>
    <n v="137.30000000000001"/>
    <n v="138.1"/>
    <n v="138.4"/>
    <n v="134.19999999999999"/>
    <n v="121"/>
    <n v="133"/>
    <n v="140.1"/>
    <n v="127.4"/>
    <n v="130.69999999999999"/>
    <n v="924.8"/>
    <n v="138.30000000000001"/>
  </r>
  <r>
    <x v="1"/>
    <x v="4"/>
    <x v="9"/>
    <n v="133.9"/>
    <x v="134"/>
    <n v="131.4"/>
    <n v="139.1"/>
    <n v="114.9"/>
    <n v="135.6"/>
    <n v="173.2"/>
    <n v="124.1"/>
    <n v="122.6"/>
    <n v="137.80000000000001"/>
    <n v="125.1"/>
    <n v="145.5"/>
    <n v="139.69999999999999"/>
    <n v="1765.6999999999998"/>
    <n v="154.6"/>
    <n v="134"/>
    <n v="124.9"/>
    <n v="132.6"/>
    <n v="391.5"/>
    <n v="137.30000000000001"/>
    <n v="122.6"/>
    <n v="128.30000000000001"/>
    <n v="126.6"/>
    <n v="115"/>
    <n v="124.8"/>
    <n v="136.30000000000001"/>
    <n v="124.6"/>
    <n v="124.5"/>
    <n v="880.1"/>
    <n v="133.5"/>
  </r>
  <r>
    <x v="2"/>
    <x v="4"/>
    <x v="9"/>
    <n v="135.30000000000001"/>
    <x v="135"/>
    <n v="131.19999999999999"/>
    <n v="140.6"/>
    <n v="119"/>
    <n v="141.5"/>
    <n v="162.6"/>
    <n v="132.30000000000001"/>
    <n v="121.8"/>
    <n v="136.30000000000001"/>
    <n v="128.69999999999999"/>
    <n v="148.1"/>
    <n v="140.1"/>
    <n v="1779.6999999999998"/>
    <n v="151.6"/>
    <n v="142"/>
    <n v="134.1"/>
    <n v="140.80000000000001"/>
    <n v="416.90000000000003"/>
    <n v="137.30000000000001"/>
    <n v="132.19999999999999"/>
    <n v="133.6"/>
    <n v="131.30000000000001"/>
    <n v="117.8"/>
    <n v="128.4"/>
    <n v="137.9"/>
    <n v="126.2"/>
    <n v="127.7"/>
    <n v="902.90000000000009"/>
    <n v="136.1"/>
  </r>
  <r>
    <x v="0"/>
    <x v="4"/>
    <x v="10"/>
    <n v="136.30000000000001"/>
    <x v="136"/>
    <n v="140.5"/>
    <n v="141.5"/>
    <n v="121.6"/>
    <n v="147.30000000000001"/>
    <n v="168"/>
    <n v="135.80000000000001"/>
    <n v="122.5"/>
    <n v="136"/>
    <n v="131.9"/>
    <n v="151.4"/>
    <n v="142.4"/>
    <n v="1817.7000000000003"/>
    <n v="152.1"/>
    <n v="148.19999999999999"/>
    <n v="141.5"/>
    <n v="147.30000000000001"/>
    <n v="437"/>
    <n v="138.6"/>
    <n v="141.1"/>
    <n v="139.4"/>
    <n v="135.80000000000001"/>
    <n v="121.6"/>
    <n v="133.69999999999999"/>
    <n v="141.5"/>
    <n v="128.1"/>
    <n v="131.69999999999999"/>
    <n v="931.8"/>
    <n v="140"/>
  </r>
  <r>
    <x v="1"/>
    <x v="4"/>
    <x v="10"/>
    <n v="134.30000000000001"/>
    <x v="94"/>
    <n v="146.69999999999999"/>
    <n v="139.5"/>
    <n v="115.2"/>
    <n v="136.4"/>
    <n v="185.2"/>
    <n v="122.2"/>
    <n v="123.9"/>
    <n v="138.30000000000001"/>
    <n v="125.4"/>
    <n v="146"/>
    <n v="141.5"/>
    <n v="1796.7"/>
    <n v="156.19999999999999"/>
    <n v="135"/>
    <n v="125.4"/>
    <n v="133.5"/>
    <n v="393.9"/>
    <n v="138.6"/>
    <n v="125.7"/>
    <n v="128.80000000000001"/>
    <n v="127.4"/>
    <n v="115.3"/>
    <n v="125.1"/>
    <n v="136.6"/>
    <n v="124.9"/>
    <n v="124.9"/>
    <n v="883"/>
    <n v="134.80000000000001"/>
  </r>
  <r>
    <x v="2"/>
    <x v="4"/>
    <x v="10"/>
    <n v="135.69999999999999"/>
    <x v="132"/>
    <n v="142.9"/>
    <n v="140.80000000000001"/>
    <n v="119.2"/>
    <n v="142.19999999999999"/>
    <n v="173.8"/>
    <n v="131.19999999999999"/>
    <n v="123"/>
    <n v="136.80000000000001"/>
    <n v="129.19999999999999"/>
    <n v="148.9"/>
    <n v="142.1"/>
    <n v="1808.2"/>
    <n v="153.19999999999999"/>
    <n v="143"/>
    <n v="134.80000000000001"/>
    <n v="141.80000000000001"/>
    <n v="419.6"/>
    <n v="138.6"/>
    <n v="135.30000000000001"/>
    <n v="134.4"/>
    <n v="132.6"/>
    <n v="118.3"/>
    <n v="128.9"/>
    <n v="138.6"/>
    <n v="126.8"/>
    <n v="128.4"/>
    <n v="908"/>
    <n v="137.6"/>
  </r>
  <r>
    <x v="0"/>
    <x v="4"/>
    <x v="11"/>
    <n v="136.4"/>
    <x v="123"/>
    <n v="144.80000000000001"/>
    <n v="141.9"/>
    <n v="123.1"/>
    <n v="147.19999999999999"/>
    <n v="161"/>
    <n v="133.80000000000001"/>
    <n v="121.9"/>
    <n v="135.80000000000001"/>
    <n v="131.1"/>
    <n v="151.4"/>
    <n v="141.5"/>
    <n v="1813.6000000000001"/>
    <n v="153.19999999999999"/>
    <n v="148"/>
    <n v="141.9"/>
    <n v="147.19999999999999"/>
    <n v="437.09999999999997"/>
    <n v="139.1"/>
    <n v="142.6"/>
    <n v="139.5"/>
    <n v="136.1"/>
    <n v="122"/>
    <n v="133.4"/>
    <n v="141.1"/>
    <n v="127.8"/>
    <n v="131.9"/>
    <n v="931.8"/>
    <n v="139.80000000000001"/>
  </r>
  <r>
    <x v="1"/>
    <x v="4"/>
    <x v="11"/>
    <n v="134.4"/>
    <x v="137"/>
    <n v="145.9"/>
    <n v="139.5"/>
    <n v="115.9"/>
    <n v="135"/>
    <n v="163.19999999999999"/>
    <n v="119.8"/>
    <n v="120.7"/>
    <n v="139.69999999999999"/>
    <n v="125.7"/>
    <n v="146.30000000000001"/>
    <n v="138.80000000000001"/>
    <n v="1767.5"/>
    <n v="157"/>
    <n v="135.6"/>
    <n v="125.6"/>
    <n v="134"/>
    <n v="395.2"/>
    <n v="139.1"/>
    <n v="126.8"/>
    <n v="129.30000000000001"/>
    <n v="128.19999999999999"/>
    <n v="115.3"/>
    <n v="125.6"/>
    <n v="136.69999999999999"/>
    <n v="124.6"/>
    <n v="125.1"/>
    <n v="884.8"/>
    <n v="134.1"/>
  </r>
  <r>
    <x v="2"/>
    <x v="4"/>
    <x v="11"/>
    <n v="135.80000000000001"/>
    <x v="138"/>
    <n v="145.19999999999999"/>
    <n v="141"/>
    <n v="120.5"/>
    <n v="141.5"/>
    <n v="161.69999999999999"/>
    <n v="129.1"/>
    <n v="121.5"/>
    <n v="137.1"/>
    <n v="128.80000000000001"/>
    <n v="149"/>
    <n v="140.5"/>
    <n v="1794.9999999999998"/>
    <n v="154.19999999999999"/>
    <n v="143.1"/>
    <n v="135.1"/>
    <n v="142"/>
    <n v="420.2"/>
    <n v="139.1"/>
    <n v="136.6"/>
    <n v="134.69999999999999"/>
    <n v="133.1"/>
    <n v="118.5"/>
    <n v="129"/>
    <n v="138.5"/>
    <n v="126.5"/>
    <n v="128.6"/>
    <n v="908.9"/>
    <n v="137.19999999999999"/>
  </r>
  <r>
    <x v="0"/>
    <x v="5"/>
    <x v="0"/>
    <n v="136.6"/>
    <x v="139"/>
    <n v="143.80000000000001"/>
    <n v="142"/>
    <n v="123.2"/>
    <n v="147.9"/>
    <n v="152.1"/>
    <n v="131.80000000000001"/>
    <n v="119.5"/>
    <n v="136"/>
    <n v="131.19999999999999"/>
    <n v="151.80000000000001"/>
    <n v="140.4"/>
    <n v="1800.7"/>
    <n v="153.6"/>
    <n v="148.30000000000001"/>
    <n v="142.30000000000001"/>
    <n v="147.5"/>
    <n v="438.1"/>
    <n v="140.4"/>
    <n v="142.30000000000001"/>
    <n v="139.80000000000001"/>
    <n v="136"/>
    <n v="122.7"/>
    <n v="134.30000000000001"/>
    <n v="141.6"/>
    <n v="128.6"/>
    <n v="132.30000000000001"/>
    <n v="935.3"/>
    <n v="139.30000000000001"/>
  </r>
  <r>
    <x v="1"/>
    <x v="5"/>
    <x v="0"/>
    <n v="134.6"/>
    <x v="123"/>
    <n v="143.6"/>
    <n v="139.6"/>
    <n v="116.4"/>
    <n v="133.80000000000001"/>
    <n v="150.5"/>
    <n v="118.4"/>
    <n v="117.3"/>
    <n v="140.5"/>
    <n v="125.9"/>
    <n v="146.80000000000001"/>
    <n v="137.19999999999999"/>
    <n v="1748.3000000000002"/>
    <n v="157.69999999999999"/>
    <n v="136"/>
    <n v="125.9"/>
    <n v="134.4"/>
    <n v="396.29999999999995"/>
    <n v="140.4"/>
    <n v="127.3"/>
    <n v="129.5"/>
    <n v="129"/>
    <n v="116.3"/>
    <n v="126.2"/>
    <n v="137.1"/>
    <n v="125.5"/>
    <n v="125.8"/>
    <n v="889.4"/>
    <n v="134.1"/>
  </r>
  <r>
    <x v="2"/>
    <x v="5"/>
    <x v="0"/>
    <n v="136"/>
    <x v="100"/>
    <n v="143.69999999999999"/>
    <n v="141.1"/>
    <n v="120.7"/>
    <n v="141.30000000000001"/>
    <n v="151.6"/>
    <n v="127.3"/>
    <n v="118.8"/>
    <n v="137.5"/>
    <n v="129"/>
    <n v="149.5"/>
    <n v="139.19999999999999"/>
    <n v="1779.9"/>
    <n v="154.69999999999999"/>
    <n v="143.5"/>
    <n v="135.5"/>
    <n v="142.30000000000001"/>
    <n v="421.3"/>
    <n v="140.4"/>
    <n v="136.6"/>
    <n v="134.9"/>
    <n v="133.30000000000001"/>
    <n v="119.3"/>
    <n v="129.69999999999999"/>
    <n v="139"/>
    <n v="127.3"/>
    <n v="129.1"/>
    <n v="912.6"/>
    <n v="136.9"/>
  </r>
  <r>
    <x v="0"/>
    <x v="5"/>
    <x v="1"/>
    <n v="136.4"/>
    <x v="123"/>
    <n v="140.6"/>
    <n v="141.5"/>
    <n v="122.9"/>
    <n v="149.4"/>
    <n v="142.4"/>
    <n v="130.19999999999999"/>
    <n v="117.9"/>
    <n v="135.6"/>
    <n v="130.5"/>
    <n v="151.69999999999999"/>
    <n v="138.69999999999999"/>
    <n v="1781.5"/>
    <n v="153.30000000000001"/>
    <n v="148.69999999999999"/>
    <n v="142.4"/>
    <n v="147.80000000000001"/>
    <n v="438.90000000000003"/>
    <n v="141.30000000000001"/>
    <n v="142.4"/>
    <n v="139.9"/>
    <n v="136.19999999999999"/>
    <n v="123.3"/>
    <n v="134.30000000000001"/>
    <n v="141.5"/>
    <n v="128.80000000000001"/>
    <n v="132.5"/>
    <n v="936.5"/>
    <n v="138.5"/>
  </r>
  <r>
    <x v="1"/>
    <x v="5"/>
    <x v="1"/>
    <n v="134.80000000000001"/>
    <x v="131"/>
    <n v="139.9"/>
    <n v="139.9"/>
    <n v="116.2"/>
    <n v="135.5"/>
    <n v="136.9"/>
    <n v="117"/>
    <n v="115.4"/>
    <n v="140.69999999999999"/>
    <n v="125.9"/>
    <n v="147.1"/>
    <n v="135.6"/>
    <n v="1727.9"/>
    <n v="159.30000000000001"/>
    <n v="136.30000000000001"/>
    <n v="126.1"/>
    <n v="134.69999999999999"/>
    <n v="397.09999999999997"/>
    <n v="141.30000000000001"/>
    <n v="127.3"/>
    <n v="129.9"/>
    <n v="129.80000000000001"/>
    <n v="117.4"/>
    <n v="126.5"/>
    <n v="137.19999999999999"/>
    <n v="126.2"/>
    <n v="126.5"/>
    <n v="893.5"/>
    <n v="134"/>
  </r>
  <r>
    <x v="2"/>
    <x v="5"/>
    <x v="1"/>
    <n v="135.9"/>
    <x v="140"/>
    <n v="140.30000000000001"/>
    <n v="140.9"/>
    <n v="120.4"/>
    <n v="142.9"/>
    <n v="140.5"/>
    <n v="125.8"/>
    <n v="117.1"/>
    <n v="137.30000000000001"/>
    <n v="128.6"/>
    <n v="149.6"/>
    <n v="137.6"/>
    <n v="1760.3999999999996"/>
    <n v="154.9"/>
    <n v="143.80000000000001"/>
    <n v="135.6"/>
    <n v="142.6"/>
    <n v="422"/>
    <n v="141.30000000000001"/>
    <n v="136.69999999999999"/>
    <n v="135.19999999999999"/>
    <n v="133.80000000000001"/>
    <n v="120.2"/>
    <n v="129.9"/>
    <n v="139"/>
    <n v="127.7"/>
    <n v="129.6"/>
    <n v="915.40000000000009"/>
    <n v="136.4"/>
  </r>
  <r>
    <x v="0"/>
    <x v="5"/>
    <x v="2"/>
    <n v="136.80000000000001"/>
    <x v="141"/>
    <n v="140"/>
    <n v="142"/>
    <n v="123.2"/>
    <n v="152.9"/>
    <n v="138"/>
    <n v="129.30000000000001"/>
    <n v="117.1"/>
    <n v="136.30000000000001"/>
    <n v="131.19999999999999"/>
    <n v="152.80000000000001"/>
    <n v="138.6"/>
    <n v="1781.9999999999998"/>
    <n v="155.1"/>
    <n v="149.19999999999999"/>
    <n v="143"/>
    <n v="148.30000000000001"/>
    <n v="440.5"/>
    <n v="142"/>
    <n v="142.6"/>
    <n v="139.9"/>
    <n v="136.69999999999999"/>
    <n v="124.6"/>
    <n v="135.1"/>
    <n v="142.69999999999999"/>
    <n v="129.30000000000001"/>
    <n v="133.30000000000001"/>
    <n v="941.59999999999991"/>
    <n v="138.69999999999999"/>
  </r>
  <r>
    <x v="1"/>
    <x v="5"/>
    <x v="2"/>
    <n v="135"/>
    <x v="128"/>
    <n v="135.5"/>
    <n v="139.9"/>
    <n v="116.5"/>
    <n v="138.5"/>
    <n v="128"/>
    <n v="115.5"/>
    <n v="114.2"/>
    <n v="140.69999999999999"/>
    <n v="126.2"/>
    <n v="147.6"/>
    <n v="134.80000000000001"/>
    <n v="1715.5"/>
    <n v="159.69999999999999"/>
    <n v="136.69999999999999"/>
    <n v="126.7"/>
    <n v="135.19999999999999"/>
    <n v="398.59999999999997"/>
    <n v="142"/>
    <n v="126.4"/>
    <n v="130.80000000000001"/>
    <n v="130.5"/>
    <n v="117.8"/>
    <n v="126.8"/>
    <n v="137.80000000000001"/>
    <n v="126.7"/>
    <n v="127.1"/>
    <n v="897.50000000000011"/>
    <n v="134"/>
  </r>
  <r>
    <x v="2"/>
    <x v="5"/>
    <x v="2"/>
    <n v="136.19999999999999"/>
    <x v="142"/>
    <n v="138.30000000000001"/>
    <n v="141.19999999999999"/>
    <n v="120.7"/>
    <n v="146.19999999999999"/>
    <n v="134.6"/>
    <n v="124.6"/>
    <n v="116.1"/>
    <n v="137.80000000000001"/>
    <n v="129.1"/>
    <n v="150.4"/>
    <n v="137.19999999999999"/>
    <n v="1756"/>
    <n v="156.30000000000001"/>
    <n v="144.30000000000001"/>
    <n v="136.19999999999999"/>
    <n v="143.1"/>
    <n v="423.6"/>
    <n v="142"/>
    <n v="136.5"/>
    <n v="135.6"/>
    <n v="134.30000000000001"/>
    <n v="121"/>
    <n v="130.4"/>
    <n v="139.80000000000001"/>
    <n v="128.19999999999999"/>
    <n v="130.30000000000001"/>
    <n v="919.59999999999991"/>
    <n v="136.5"/>
  </r>
  <r>
    <x v="0"/>
    <x v="5"/>
    <x v="3"/>
    <n v="137.1"/>
    <x v="143"/>
    <n v="135.9"/>
    <n v="142.4"/>
    <n v="123.5"/>
    <n v="156.4"/>
    <n v="135.1"/>
    <n v="128.4"/>
    <n v="115.2"/>
    <n v="137.19999999999999"/>
    <n v="131.9"/>
    <n v="153.80000000000001"/>
    <n v="138.6"/>
    <n v="1780"/>
    <n v="156.1"/>
    <n v="150.1"/>
    <n v="143.30000000000001"/>
    <n v="149.1"/>
    <n v="442.5"/>
    <n v="142.9"/>
    <n v="143.80000000000001"/>
    <n v="140.9"/>
    <n v="137.6"/>
    <n v="125.3"/>
    <n v="136"/>
    <n v="143.69999999999999"/>
    <n v="130.4"/>
    <n v="134.19999999999999"/>
    <n v="948.09999999999991"/>
    <n v="139.1"/>
  </r>
  <r>
    <x v="1"/>
    <x v="5"/>
    <x v="3"/>
    <n v="135"/>
    <x v="144"/>
    <n v="130.80000000000001"/>
    <n v="140.30000000000001"/>
    <n v="116.6"/>
    <n v="150.1"/>
    <n v="127.6"/>
    <n v="114"/>
    <n v="110.6"/>
    <n v="140.19999999999999"/>
    <n v="126.5"/>
    <n v="148.30000000000001"/>
    <n v="135.69999999999999"/>
    <n v="1720.0000000000002"/>
    <n v="159.19999999999999"/>
    <n v="137.80000000000001"/>
    <n v="127.4"/>
    <n v="136.19999999999999"/>
    <n v="401.40000000000003"/>
    <n v="142.9"/>
    <n v="124.6"/>
    <n v="131.80000000000001"/>
    <n v="131.30000000000001"/>
    <n v="118.9"/>
    <n v="127.6"/>
    <n v="139.69999999999999"/>
    <n v="127.6"/>
    <n v="128.19999999999999"/>
    <n v="905.09999999999991"/>
    <n v="134.80000000000001"/>
  </r>
  <r>
    <x v="2"/>
    <x v="5"/>
    <x v="3"/>
    <n v="136.4"/>
    <x v="139"/>
    <n v="133.9"/>
    <n v="141.6"/>
    <n v="121"/>
    <n v="153.5"/>
    <n v="132.6"/>
    <n v="123.5"/>
    <n v="113.7"/>
    <n v="138.19999999999999"/>
    <n v="129.6"/>
    <n v="151.19999999999999"/>
    <n v="137.5"/>
    <n v="1757.1000000000001"/>
    <n v="156.9"/>
    <n v="145.30000000000001"/>
    <n v="136.69999999999999"/>
    <n v="144"/>
    <n v="426"/>
    <n v="142.9"/>
    <n v="136.5"/>
    <n v="136.6"/>
    <n v="135.19999999999999"/>
    <n v="121.9"/>
    <n v="131.30000000000001"/>
    <n v="141.4"/>
    <n v="129.19999999999999"/>
    <n v="131.30000000000001"/>
    <n v="926.89999999999986"/>
    <n v="137.1"/>
  </r>
  <r>
    <x v="0"/>
    <x v="5"/>
    <x v="4"/>
    <n v="137.4"/>
    <x v="127"/>
    <n v="135.5"/>
    <n v="142.9"/>
    <n v="123.6"/>
    <n v="157.5"/>
    <n v="137.80000000000001"/>
    <n v="127.2"/>
    <n v="111.8"/>
    <n v="137.4"/>
    <n v="132.19999999999999"/>
    <n v="154.30000000000001"/>
    <n v="139.1"/>
    <n v="1782.4"/>
    <n v="157"/>
    <n v="150.80000000000001"/>
    <n v="144.1"/>
    <n v="149.80000000000001"/>
    <n v="444.7"/>
    <n v="143.19999999999999"/>
    <n v="144.30000000000001"/>
    <n v="141.80000000000001"/>
    <n v="138.4"/>
    <n v="126.4"/>
    <n v="136.80000000000001"/>
    <n v="144.4"/>
    <n v="131.19999999999999"/>
    <n v="135.1"/>
    <n v="954.1"/>
    <n v="139.80000000000001"/>
  </r>
  <r>
    <x v="1"/>
    <x v="5"/>
    <x v="4"/>
    <n v="135"/>
    <x v="145"/>
    <n v="130.5"/>
    <n v="140.69999999999999"/>
    <n v="116.4"/>
    <n v="151.30000000000001"/>
    <n v="131.4"/>
    <n v="112.8"/>
    <n v="105.3"/>
    <n v="139.6"/>
    <n v="126.6"/>
    <n v="148.69999999999999"/>
    <n v="136.4"/>
    <n v="1722.8999999999999"/>
    <n v="160.30000000000001"/>
    <n v="138.6"/>
    <n v="127.9"/>
    <n v="137"/>
    <n v="403.5"/>
    <n v="143.19999999999999"/>
    <n v="124.7"/>
    <n v="132.5"/>
    <n v="132"/>
    <n v="119.8"/>
    <n v="128"/>
    <n v="140.4"/>
    <n v="128.1"/>
    <n v="128.9"/>
    <n v="909.69999999999993"/>
    <n v="135.4"/>
  </r>
  <r>
    <x v="2"/>
    <x v="5"/>
    <x v="4"/>
    <n v="136.6"/>
    <x v="146"/>
    <n v="133.6"/>
    <n v="142.1"/>
    <n v="121"/>
    <n v="154.6"/>
    <n v="135.6"/>
    <n v="122.3"/>
    <n v="109.6"/>
    <n v="138.1"/>
    <n v="129.9"/>
    <n v="151.69999999999999"/>
    <n v="138.1"/>
    <n v="1759.8"/>
    <n v="157.9"/>
    <n v="146"/>
    <n v="137.4"/>
    <n v="144.69999999999999"/>
    <n v="428.09999999999997"/>
    <n v="143.19999999999999"/>
    <n v="136.9"/>
    <n v="137.4"/>
    <n v="136"/>
    <n v="122.9"/>
    <n v="131.80000000000001"/>
    <n v="142.1"/>
    <n v="129.9"/>
    <n v="132.1"/>
    <n v="932.19999999999993"/>
    <n v="137.80000000000001"/>
  </r>
  <r>
    <x v="0"/>
    <x v="5"/>
    <x v="5"/>
    <n v="137.6"/>
    <x v="147"/>
    <n v="136.69999999999999"/>
    <n v="143.19999999999999"/>
    <n v="124"/>
    <n v="154.1"/>
    <n v="143.5"/>
    <n v="126"/>
    <n v="112.4"/>
    <n v="137.6"/>
    <n v="132.80000000000001"/>
    <n v="154.30000000000001"/>
    <n v="140"/>
    <n v="1790.2999999999997"/>
    <n v="157.30000000000001"/>
    <n v="151.30000000000001"/>
    <n v="144.69999999999999"/>
    <n v="150.30000000000001"/>
    <n v="446.3"/>
    <n v="142.5"/>
    <n v="145.1"/>
    <n v="142.19999999999999"/>
    <n v="138.4"/>
    <n v="127.4"/>
    <n v="137.80000000000001"/>
    <n v="145.1"/>
    <n v="131.4"/>
    <n v="135.6"/>
    <n v="957.9"/>
    <n v="140.5"/>
  </r>
  <r>
    <x v="1"/>
    <x v="5"/>
    <x v="5"/>
    <n v="135.30000000000001"/>
    <x v="148"/>
    <n v="133.9"/>
    <n v="140.80000000000001"/>
    <n v="116.6"/>
    <n v="152.19999999999999"/>
    <n v="144"/>
    <n v="112.3"/>
    <n v="108.4"/>
    <n v="140"/>
    <n v="126.7"/>
    <n v="149"/>
    <n v="138.4"/>
    <n v="1747.3000000000002"/>
    <n v="161"/>
    <n v="138.9"/>
    <n v="128.69999999999999"/>
    <n v="137.4"/>
    <n v="405"/>
    <n v="142.5"/>
    <n v="126.5"/>
    <n v="133.1"/>
    <n v="132.6"/>
    <n v="120.4"/>
    <n v="128.5"/>
    <n v="141.19999999999999"/>
    <n v="128.19999999999999"/>
    <n v="129.5"/>
    <n v="913.5"/>
    <n v="136.19999999999999"/>
  </r>
  <r>
    <x v="2"/>
    <x v="5"/>
    <x v="5"/>
    <n v="136.9"/>
    <x v="124"/>
    <n v="135.6"/>
    <n v="142.30000000000001"/>
    <n v="121.3"/>
    <n v="153.19999999999999"/>
    <n v="143.69999999999999"/>
    <n v="121.4"/>
    <n v="111.1"/>
    <n v="138.4"/>
    <n v="130.30000000000001"/>
    <n v="151.80000000000001"/>
    <n v="139.4"/>
    <n v="1774.1000000000001"/>
    <n v="158.30000000000001"/>
    <n v="146.4"/>
    <n v="138.1"/>
    <n v="145.19999999999999"/>
    <n v="429.7"/>
    <n v="142.5"/>
    <n v="138.1"/>
    <n v="137.9"/>
    <n v="136.19999999999999"/>
    <n v="123.7"/>
    <n v="132.6"/>
    <n v="142.80000000000001"/>
    <n v="130.1"/>
    <n v="132.6"/>
    <n v="935.90000000000009"/>
    <n v="138.5"/>
  </r>
  <r>
    <x v="0"/>
    <x v="5"/>
    <x v="6"/>
    <n v="138.4"/>
    <x v="149"/>
    <n v="139.30000000000001"/>
    <n v="143.4"/>
    <n v="124.1"/>
    <n v="153.30000000000001"/>
    <n v="154.19999999999999"/>
    <n v="126.4"/>
    <n v="114.3"/>
    <n v="138.19999999999999"/>
    <n v="132.80000000000001"/>
    <n v="154.80000000000001"/>
    <n v="142"/>
    <n v="1810.5000000000002"/>
    <n v="156.1"/>
    <n v="151.5"/>
    <n v="145.1"/>
    <n v="150.6"/>
    <n v="447.20000000000005"/>
    <n v="143.6"/>
    <n v="146.80000000000001"/>
    <n v="143.1"/>
    <n v="139"/>
    <n v="127.5"/>
    <n v="138.4"/>
    <n v="145.80000000000001"/>
    <n v="131.4"/>
    <n v="136"/>
    <n v="961.19999999999993"/>
    <n v="141.80000000000001"/>
  </r>
  <r>
    <x v="1"/>
    <x v="5"/>
    <x v="6"/>
    <n v="135.6"/>
    <x v="150"/>
    <n v="139.1"/>
    <n v="141"/>
    <n v="116.7"/>
    <n v="149.69999999999999"/>
    <n v="159.19999999999999"/>
    <n v="112.6"/>
    <n v="111.8"/>
    <n v="140.30000000000001"/>
    <n v="126.8"/>
    <n v="149.4"/>
    <n v="140.30000000000001"/>
    <n v="1771.1"/>
    <n v="161.4"/>
    <n v="139.6"/>
    <n v="128.9"/>
    <n v="137.9"/>
    <n v="406.4"/>
    <n v="143.6"/>
    <n v="128.1"/>
    <n v="133.6"/>
    <n v="133.6"/>
    <n v="120.1"/>
    <n v="129"/>
    <n v="144"/>
    <n v="128.19999999999999"/>
    <n v="130.19999999999999"/>
    <n v="918.7"/>
    <n v="137.5"/>
  </r>
  <r>
    <x v="2"/>
    <x v="5"/>
    <x v="6"/>
    <n v="137.5"/>
    <x v="151"/>
    <n v="139.19999999999999"/>
    <n v="142.5"/>
    <n v="121.4"/>
    <n v="151.6"/>
    <n v="155.9"/>
    <n v="121.7"/>
    <n v="113.5"/>
    <n v="138.9"/>
    <n v="130.30000000000001"/>
    <n v="152.30000000000001"/>
    <n v="141.4"/>
    <n v="1795.3"/>
    <n v="157.5"/>
    <n v="146.80000000000001"/>
    <n v="138.4"/>
    <n v="145.6"/>
    <n v="430.80000000000007"/>
    <n v="143.6"/>
    <n v="139.69999999999999"/>
    <n v="138.6"/>
    <n v="137"/>
    <n v="123.6"/>
    <n v="133.1"/>
    <n v="144.69999999999999"/>
    <n v="130.1"/>
    <n v="133.19999999999999"/>
    <n v="940.3"/>
    <n v="139.80000000000001"/>
  </r>
  <r>
    <x v="0"/>
    <x v="5"/>
    <x v="7"/>
    <n v="139.19999999999999"/>
    <x v="152"/>
    <n v="139.1"/>
    <n v="143.5"/>
    <n v="125"/>
    <n v="154.4"/>
    <n v="156.30000000000001"/>
    <n v="126.8"/>
    <n v="115.4"/>
    <n v="138.6"/>
    <n v="133.80000000000001"/>
    <n v="155.19999999999999"/>
    <n v="142.69999999999999"/>
    <n v="1818.8"/>
    <n v="156.4"/>
    <n v="152.1"/>
    <n v="145.80000000000001"/>
    <n v="151.30000000000001"/>
    <n v="449.2"/>
    <n v="144.6"/>
    <n v="147.69999999999999"/>
    <n v="143.80000000000001"/>
    <n v="139.4"/>
    <n v="128.30000000000001"/>
    <n v="138.6"/>
    <n v="146.9"/>
    <n v="131.30000000000001"/>
    <n v="136.6"/>
    <n v="964.9"/>
    <n v="142.5"/>
  </r>
  <r>
    <x v="1"/>
    <x v="5"/>
    <x v="7"/>
    <n v="136.5"/>
    <x v="153"/>
    <n v="136.6"/>
    <n v="141.19999999999999"/>
    <n v="117.4"/>
    <n v="146.30000000000001"/>
    <n v="157.30000000000001"/>
    <n v="113.6"/>
    <n v="113.3"/>
    <n v="141.1"/>
    <n v="127.4"/>
    <n v="150.4"/>
    <n v="140.1"/>
    <n v="1767.6"/>
    <n v="162.1"/>
    <n v="140"/>
    <n v="129"/>
    <n v="138.30000000000001"/>
    <n v="407.3"/>
    <n v="144.6"/>
    <n v="129.80000000000001"/>
    <n v="134.4"/>
    <n v="134.9"/>
    <n v="120.7"/>
    <n v="129.80000000000001"/>
    <n v="145.30000000000001"/>
    <n v="128.30000000000001"/>
    <n v="131"/>
    <n v="924.39999999999986"/>
    <n v="138"/>
  </r>
  <r>
    <x v="2"/>
    <x v="5"/>
    <x v="7"/>
    <n v="138.30000000000001"/>
    <x v="154"/>
    <n v="138.1"/>
    <n v="142.6"/>
    <n v="122.2"/>
    <n v="150.6"/>
    <n v="156.6"/>
    <n v="122.4"/>
    <n v="114.7"/>
    <n v="139.4"/>
    <n v="131.1"/>
    <n v="153"/>
    <n v="141.69999999999999"/>
    <n v="1798.7000000000003"/>
    <n v="157.9"/>
    <n v="147.30000000000001"/>
    <n v="138.80000000000001"/>
    <n v="146.1"/>
    <n v="432.20000000000005"/>
    <n v="144.6"/>
    <n v="140.9"/>
    <n v="139.4"/>
    <n v="137.69999999999999"/>
    <n v="124.3"/>
    <n v="133.6"/>
    <n v="146"/>
    <n v="130.1"/>
    <n v="133.9"/>
    <n v="945"/>
    <n v="140.4"/>
  </r>
  <r>
    <x v="0"/>
    <x v="5"/>
    <x v="8"/>
    <n v="139.4"/>
    <x v="155"/>
    <n v="136.6"/>
    <n v="143.69999999999999"/>
    <n v="124.6"/>
    <n v="150.1"/>
    <n v="149.4"/>
    <n v="125.4"/>
    <n v="114.4"/>
    <n v="138.69999999999999"/>
    <n v="133.1"/>
    <n v="155.9"/>
    <n v="141.30000000000001"/>
    <n v="1799.8000000000002"/>
    <n v="157.69999999999999"/>
    <n v="152.1"/>
    <n v="146.1"/>
    <n v="151.30000000000001"/>
    <n v="449.5"/>
    <n v="145.30000000000001"/>
    <n v="149"/>
    <n v="144"/>
    <n v="140"/>
    <n v="129.9"/>
    <n v="140"/>
    <n v="147.6"/>
    <n v="132"/>
    <n v="137.4"/>
    <n v="970.9"/>
    <n v="142.1"/>
  </r>
  <r>
    <x v="1"/>
    <x v="5"/>
    <x v="8"/>
    <n v="137"/>
    <x v="128"/>
    <n v="132.80000000000001"/>
    <n v="141.5"/>
    <n v="117.8"/>
    <n v="140"/>
    <n v="151.30000000000001"/>
    <n v="113.5"/>
    <n v="112.3"/>
    <n v="141.19999999999999"/>
    <n v="127.7"/>
    <n v="151.30000000000001"/>
    <n v="138.9"/>
    <n v="1748.4"/>
    <n v="163.30000000000001"/>
    <n v="140.80000000000001"/>
    <n v="129.30000000000001"/>
    <n v="139.1"/>
    <n v="409.20000000000005"/>
    <n v="145.30000000000001"/>
    <n v="131.19999999999999"/>
    <n v="134.9"/>
    <n v="135.69999999999999"/>
    <n v="122.5"/>
    <n v="130.19999999999999"/>
    <n v="145.19999999999999"/>
    <n v="129.30000000000001"/>
    <n v="131.9"/>
    <n v="929.69999999999993"/>
    <n v="138.1"/>
  </r>
  <r>
    <x v="2"/>
    <x v="5"/>
    <x v="8"/>
    <n v="138.6"/>
    <x v="156"/>
    <n v="135.1"/>
    <n v="142.9"/>
    <n v="122.1"/>
    <n v="145.4"/>
    <n v="150"/>
    <n v="121.4"/>
    <n v="113.7"/>
    <n v="139.5"/>
    <n v="130.80000000000001"/>
    <n v="153.80000000000001"/>
    <n v="140.4"/>
    <n v="1779.5"/>
    <n v="159.19999999999999"/>
    <n v="147.69999999999999"/>
    <n v="139.1"/>
    <n v="146.5"/>
    <n v="433.29999999999995"/>
    <n v="145.30000000000001"/>
    <n v="142.30000000000001"/>
    <n v="139.69999999999999"/>
    <n v="138.4"/>
    <n v="126"/>
    <n v="134.5"/>
    <n v="146.19999999999999"/>
    <n v="130.9"/>
    <n v="134.69999999999999"/>
    <n v="950.39999999999986"/>
    <n v="140.19999999999999"/>
  </r>
  <r>
    <x v="0"/>
    <x v="5"/>
    <x v="9"/>
    <n v="139.30000000000001"/>
    <x v="157"/>
    <n v="134.6"/>
    <n v="141.9"/>
    <n v="123.5"/>
    <n v="144.5"/>
    <n v="147.6"/>
    <n v="121.4"/>
    <n v="112.3"/>
    <n v="139.5"/>
    <n v="134.6"/>
    <n v="155.19999999999999"/>
    <n v="140.19999999999999"/>
    <n v="1782.2"/>
    <n v="159.6"/>
    <n v="150.69999999999999"/>
    <n v="144.5"/>
    <n v="149.80000000000001"/>
    <n v="445"/>
    <n v="146.30000000000001"/>
    <n v="149.69999999999999"/>
    <n v="147.5"/>
    <n v="144.80000000000001"/>
    <n v="130.80000000000001"/>
    <n v="140.1"/>
    <n v="148"/>
    <n v="134.4"/>
    <n v="139.80000000000001"/>
    <n v="985.40000000000009"/>
    <n v="142.19999999999999"/>
  </r>
  <r>
    <x v="1"/>
    <x v="5"/>
    <x v="9"/>
    <n v="137.6"/>
    <x v="158"/>
    <n v="133.5"/>
    <n v="141.5"/>
    <n v="118"/>
    <n v="139.5"/>
    <n v="153"/>
    <n v="113.2"/>
    <n v="112.8"/>
    <n v="141.1"/>
    <n v="127.6"/>
    <n v="152"/>
    <n v="139.4"/>
    <n v="1754.1"/>
    <n v="164"/>
    <n v="141.5"/>
    <n v="129.80000000000001"/>
    <n v="139.69999999999999"/>
    <n v="411"/>
    <n v="146.9"/>
    <n v="133.4"/>
    <n v="135.1"/>
    <n v="136.19999999999999"/>
    <n v="123.3"/>
    <n v="130.69999999999999"/>
    <n v="145.5"/>
    <n v="130.4"/>
    <n v="132.5"/>
    <n v="933.69999999999993"/>
    <n v="138.9"/>
  </r>
  <r>
    <x v="2"/>
    <x v="5"/>
    <x v="9"/>
    <n v="137.4"/>
    <x v="159"/>
    <n v="137.30000000000001"/>
    <n v="141.9"/>
    <n v="121.1"/>
    <n v="142.5"/>
    <n v="146.69999999999999"/>
    <n v="119.1"/>
    <n v="111.9"/>
    <n v="141"/>
    <n v="133.6"/>
    <n v="154.5"/>
    <n v="139.69999999999999"/>
    <n v="1776.2"/>
    <n v="162.6"/>
    <n v="148"/>
    <n v="139.19999999999999"/>
    <n v="146.80000000000001"/>
    <n v="434"/>
    <n v="146.9"/>
    <n v="145.30000000000001"/>
    <n v="142.19999999999999"/>
    <n v="142.1"/>
    <n v="125.5"/>
    <n v="136.5"/>
    <n v="147.80000000000001"/>
    <n v="132"/>
    <n v="136.30000000000001"/>
    <n v="962.39999999999986"/>
    <n v="140.80000000000001"/>
  </r>
  <r>
    <x v="0"/>
    <x v="5"/>
    <x v="10"/>
    <n v="137.1"/>
    <x v="160"/>
    <n v="136.69999999999999"/>
    <n v="141.9"/>
    <n v="122.8"/>
    <n v="143.9"/>
    <n v="147.5"/>
    <n v="121"/>
    <n v="111.6"/>
    <n v="140.6"/>
    <n v="137.5"/>
    <n v="156.1"/>
    <n v="140"/>
    <n v="1787.4999999999995"/>
    <n v="161.9"/>
    <n v="151.69999999999999"/>
    <n v="145.5"/>
    <n v="150.80000000000001"/>
    <n v="448"/>
    <n v="146.9"/>
    <n v="150.30000000000001"/>
    <n v="148"/>
    <n v="145.4"/>
    <n v="130.30000000000001"/>
    <n v="143.1"/>
    <n v="150.19999999999999"/>
    <n v="133.1"/>
    <n v="140.1"/>
    <n v="990.2"/>
    <n v="142.4"/>
  </r>
  <r>
    <x v="1"/>
    <x v="5"/>
    <x v="10"/>
    <n v="138.1"/>
    <x v="161"/>
    <n v="137.80000000000001"/>
    <n v="141.6"/>
    <n v="118.1"/>
    <n v="141.5"/>
    <n v="145.19999999999999"/>
    <n v="115.3"/>
    <n v="112.5"/>
    <n v="141.4"/>
    <n v="128"/>
    <n v="152.6"/>
    <n v="139.1"/>
    <n v="1757.4999999999998"/>
    <n v="164.4"/>
    <n v="142.4"/>
    <n v="130.19999999999999"/>
    <n v="140.5"/>
    <n v="413.1"/>
    <n v="146.9"/>
    <n v="136.69999999999999"/>
    <n v="135.80000000000001"/>
    <n v="136.80000000000001"/>
    <n v="121.2"/>
    <n v="131.30000000000001"/>
    <n v="146.1"/>
    <n v="130.5"/>
    <n v="132.19999999999999"/>
    <n v="933.90000000000009"/>
    <n v="139"/>
  </r>
  <r>
    <x v="2"/>
    <x v="5"/>
    <x v="10"/>
    <n v="137.4"/>
    <x v="162"/>
    <n v="137.1"/>
    <n v="141.80000000000001"/>
    <n v="121.1"/>
    <n v="142.80000000000001"/>
    <n v="146.69999999999999"/>
    <n v="119.1"/>
    <n v="111.9"/>
    <n v="140.9"/>
    <n v="133.5"/>
    <n v="154.5"/>
    <n v="139.69999999999999"/>
    <n v="1775.7000000000003"/>
    <n v="162.6"/>
    <n v="148"/>
    <n v="139.1"/>
    <n v="146.69999999999999"/>
    <n v="433.8"/>
    <n v="146.9"/>
    <n v="145.1"/>
    <n v="142.19999999999999"/>
    <n v="142.1"/>
    <n v="125.5"/>
    <n v="136.5"/>
    <n v="147.80000000000001"/>
    <n v="132"/>
    <n v="136.30000000000001"/>
    <n v="962.39999999999986"/>
    <n v="140.80000000000001"/>
  </r>
  <r>
    <x v="0"/>
    <x v="5"/>
    <x v="11"/>
    <n v="137.1"/>
    <x v="163"/>
    <n v="137.4"/>
    <n v="142.4"/>
    <n v="124.2"/>
    <n v="140.19999999999999"/>
    <n v="136.6"/>
    <n v="120.9"/>
    <n v="109.9"/>
    <n v="140.19999999999999"/>
    <n v="137.80000000000001"/>
    <n v="156"/>
    <n v="138.5"/>
    <n v="1773.1000000000001"/>
    <n v="162.4"/>
    <n v="151.6"/>
    <n v="145.9"/>
    <n v="150.80000000000001"/>
    <n v="448.3"/>
    <n v="146.5"/>
    <n v="149"/>
    <n v="149.5"/>
    <n v="149.6"/>
    <n v="128.9"/>
    <n v="143.30000000000001"/>
    <n v="155.1"/>
    <n v="133.19999999999999"/>
    <n v="141.6"/>
    <n v="1001.1999999999999"/>
    <n v="141.9"/>
  </r>
  <r>
    <x v="1"/>
    <x v="5"/>
    <x v="11"/>
    <n v="138.5"/>
    <x v="164"/>
    <n v="141.1"/>
    <n v="141.6"/>
    <n v="118.1"/>
    <n v="138.5"/>
    <n v="132.4"/>
    <n v="117.5"/>
    <n v="111"/>
    <n v="141.5"/>
    <n v="128.1"/>
    <n v="152.9"/>
    <n v="137.6"/>
    <n v="1746.6"/>
    <n v="164.6"/>
    <n v="142.69999999999999"/>
    <n v="130.30000000000001"/>
    <n v="140.80000000000001"/>
    <n v="413.8"/>
    <n v="146.5"/>
    <n v="132.4"/>
    <n v="136.19999999999999"/>
    <n v="137.30000000000001"/>
    <n v="118.8"/>
    <n v="131.69999999999999"/>
    <n v="146.5"/>
    <n v="130.80000000000001"/>
    <n v="131.69999999999999"/>
    <n v="933"/>
    <n v="138"/>
  </r>
  <r>
    <x v="2"/>
    <x v="5"/>
    <x v="11"/>
    <n v="137.5"/>
    <x v="165"/>
    <n v="138.80000000000001"/>
    <n v="142.1"/>
    <n v="122"/>
    <n v="139.4"/>
    <n v="135.19999999999999"/>
    <n v="119.8"/>
    <n v="110.3"/>
    <n v="140.6"/>
    <n v="133.80000000000001"/>
    <n v="154.6"/>
    <n v="138.19999999999999"/>
    <n v="1762.7999999999997"/>
    <n v="163"/>
    <n v="148.1"/>
    <n v="139.4"/>
    <n v="146.80000000000001"/>
    <n v="434.3"/>
    <n v="146.5"/>
    <n v="142.69999999999999"/>
    <n v="143.19999999999999"/>
    <n v="144.9"/>
    <n v="123.6"/>
    <n v="136.80000000000001"/>
    <n v="150.1"/>
    <n v="132.19999999999999"/>
    <n v="136.80000000000001"/>
    <n v="967.59999999999991"/>
    <n v="140.1"/>
  </r>
  <r>
    <x v="0"/>
    <x v="6"/>
    <x v="0"/>
    <n v="136.6"/>
    <x v="166"/>
    <n v="138.19999999999999"/>
    <n v="142.4"/>
    <n v="123.9"/>
    <n v="135.5"/>
    <n v="131.69999999999999"/>
    <n v="121.3"/>
    <n v="108.4"/>
    <n v="138.9"/>
    <n v="137"/>
    <n v="155.80000000000001"/>
    <n v="137.4"/>
    <n v="1759.6000000000001"/>
    <n v="162.69999999999999"/>
    <n v="150.6"/>
    <n v="145.1"/>
    <n v="149.9"/>
    <n v="445.6"/>
    <n v="147.69999999999999"/>
    <n v="146.19999999999999"/>
    <n v="150.1"/>
    <n v="149.6"/>
    <n v="128.6"/>
    <n v="142.9"/>
    <n v="155.19999999999999"/>
    <n v="133.5"/>
    <n v="141.69999999999999"/>
    <n v="1001.5999999999999"/>
    <n v="141"/>
  </r>
  <r>
    <x v="1"/>
    <x v="6"/>
    <x v="0"/>
    <n v="138.30000000000001"/>
    <x v="167"/>
    <n v="143.5"/>
    <n v="141.69999999999999"/>
    <n v="118.1"/>
    <n v="135.19999999999999"/>
    <n v="130.5"/>
    <n v="118.2"/>
    <n v="110.4"/>
    <n v="140.4"/>
    <n v="128.1"/>
    <n v="153.19999999999999"/>
    <n v="137.30000000000001"/>
    <n v="1744.3000000000002"/>
    <n v="164.7"/>
    <n v="143"/>
    <n v="130.4"/>
    <n v="141.1"/>
    <n v="414.5"/>
    <n v="147.69999999999999"/>
    <n v="128.6"/>
    <n v="136.30000000000001"/>
    <n v="137.80000000000001"/>
    <n v="118.6"/>
    <n v="131.9"/>
    <n v="146.6"/>
    <n v="131.69999999999999"/>
    <n v="131.80000000000001"/>
    <n v="934.7"/>
    <n v="138"/>
  </r>
  <r>
    <x v="2"/>
    <x v="6"/>
    <x v="0"/>
    <n v="137.1"/>
    <x v="168"/>
    <n v="140.19999999999999"/>
    <n v="142.1"/>
    <n v="121.8"/>
    <n v="135.4"/>
    <n v="131.30000000000001"/>
    <n v="120.3"/>
    <n v="109.1"/>
    <n v="139.4"/>
    <n v="133.30000000000001"/>
    <n v="154.6"/>
    <n v="137.4"/>
    <n v="1753.3999999999999"/>
    <n v="163.19999999999999"/>
    <n v="147.6"/>
    <n v="139"/>
    <n v="146.4"/>
    <n v="433"/>
    <n v="147.69999999999999"/>
    <n v="139.5"/>
    <n v="143.6"/>
    <n v="145.1"/>
    <n v="123.3"/>
    <n v="136.69999999999999"/>
    <n v="150.19999999999999"/>
    <n v="132.80000000000001"/>
    <n v="136.9"/>
    <n v="968.6"/>
    <n v="139.6"/>
  </r>
  <r>
    <x v="0"/>
    <x v="6"/>
    <x v="1"/>
    <n v="136.80000000000001"/>
    <x v="169"/>
    <n v="139.1"/>
    <n v="142.5"/>
    <n v="124.1"/>
    <n v="135.80000000000001"/>
    <n v="128.69999999999999"/>
    <n v="121.5"/>
    <n v="108.3"/>
    <n v="139.19999999999999"/>
    <n v="137.4"/>
    <n v="156.19999999999999"/>
    <n v="137.19999999999999"/>
    <n v="1759.8000000000002"/>
    <n v="162.80000000000001"/>
    <n v="150.5"/>
    <n v="146.1"/>
    <n v="149.9"/>
    <n v="446.5"/>
    <n v="148.5"/>
    <n v="145.30000000000001"/>
    <n v="150.1"/>
    <n v="149.9"/>
    <n v="129.19999999999999"/>
    <n v="143.4"/>
    <n v="155.5"/>
    <n v="134.9"/>
    <n v="142.19999999999999"/>
    <n v="1005.2"/>
    <n v="141"/>
  </r>
  <r>
    <x v="1"/>
    <x v="6"/>
    <x v="1"/>
    <n v="139.4"/>
    <x v="170"/>
    <n v="145.30000000000001"/>
    <n v="141.69999999999999"/>
    <n v="118.4"/>
    <n v="137"/>
    <n v="131.6"/>
    <n v="119.9"/>
    <n v="110.4"/>
    <n v="140.80000000000001"/>
    <n v="128.30000000000001"/>
    <n v="153.5"/>
    <n v="138"/>
    <n v="1754.4"/>
    <n v="164.9"/>
    <n v="143.30000000000001"/>
    <n v="130.80000000000001"/>
    <n v="141.4"/>
    <n v="415.5"/>
    <n v="148.5"/>
    <n v="127.1"/>
    <n v="136.6"/>
    <n v="138.5"/>
    <n v="119.2"/>
    <n v="132.19999999999999"/>
    <n v="146.6"/>
    <n v="133"/>
    <n v="132.4"/>
    <n v="938.5"/>
    <n v="138.6"/>
  </r>
  <r>
    <x v="2"/>
    <x v="6"/>
    <x v="1"/>
    <n v="137.6"/>
    <x v="171"/>
    <n v="141.5"/>
    <n v="142.19999999999999"/>
    <n v="122"/>
    <n v="136.4"/>
    <n v="129.69999999999999"/>
    <n v="121"/>
    <n v="109"/>
    <n v="139.69999999999999"/>
    <n v="133.6"/>
    <n v="154.9"/>
    <n v="137.5"/>
    <n v="1757.1"/>
    <n v="163.4"/>
    <n v="147.69999999999999"/>
    <n v="139.69999999999999"/>
    <n v="146.5"/>
    <n v="433.9"/>
    <n v="148.5"/>
    <n v="138.4"/>
    <n v="143.69999999999999"/>
    <n v="145.6"/>
    <n v="123.9"/>
    <n v="137.1"/>
    <n v="150.30000000000001"/>
    <n v="134.1"/>
    <n v="137.4"/>
    <n v="972.09999999999991"/>
    <n v="139.9"/>
  </r>
  <r>
    <x v="0"/>
    <x v="6"/>
    <x v="2"/>
    <n v="136.9"/>
    <x v="172"/>
    <n v="138.69999999999999"/>
    <n v="142.5"/>
    <n v="124.1"/>
    <n v="136.1"/>
    <n v="128.19999999999999"/>
    <n v="122.3"/>
    <n v="108.3"/>
    <n v="138.9"/>
    <n v="137.4"/>
    <n v="156.4"/>
    <n v="137.30000000000001"/>
    <n v="1761.2000000000003"/>
    <n v="162.9"/>
    <n v="150.80000000000001"/>
    <n v="146.1"/>
    <n v="150.1"/>
    <n v="447"/>
    <n v="149"/>
    <n v="146.4"/>
    <n v="150"/>
    <n v="150.4"/>
    <n v="129.9"/>
    <n v="143.80000000000001"/>
    <n v="155.5"/>
    <n v="134"/>
    <n v="142.4"/>
    <n v="1005.9999999999999"/>
    <n v="141.19999999999999"/>
  </r>
  <r>
    <x v="1"/>
    <x v="6"/>
    <x v="2"/>
    <n v="139.69999999999999"/>
    <x v="173"/>
    <n v="142.9"/>
    <n v="141.9"/>
    <n v="118.4"/>
    <n v="139.4"/>
    <n v="141.19999999999999"/>
    <n v="120.7"/>
    <n v="110.4"/>
    <n v="140.69999999999999"/>
    <n v="128.5"/>
    <n v="153.9"/>
    <n v="139.6"/>
    <n v="1768.4"/>
    <n v="165.3"/>
    <n v="143.5"/>
    <n v="131.19999999999999"/>
    <n v="141.6"/>
    <n v="416.29999999999995"/>
    <n v="149"/>
    <n v="128.80000000000001"/>
    <n v="136.80000000000001"/>
    <n v="139.19999999999999"/>
    <n v="119.9"/>
    <n v="133"/>
    <n v="146.69999999999999"/>
    <n v="132.5"/>
    <n v="132.80000000000001"/>
    <n v="940.89999999999986"/>
    <n v="139.5"/>
  </r>
  <r>
    <x v="2"/>
    <x v="6"/>
    <x v="2"/>
    <n v="137.80000000000001"/>
    <x v="169"/>
    <n v="140.30000000000001"/>
    <n v="142.30000000000001"/>
    <n v="122"/>
    <n v="137.6"/>
    <n v="132.6"/>
    <n v="121.8"/>
    <n v="109"/>
    <n v="139.5"/>
    <n v="133.69999999999999"/>
    <n v="155.19999999999999"/>
    <n v="138.1"/>
    <n v="1762.9"/>
    <n v="163.5"/>
    <n v="147.9"/>
    <n v="139.9"/>
    <n v="146.69999999999999"/>
    <n v="434.5"/>
    <n v="149"/>
    <n v="139.69999999999999"/>
    <n v="143.80000000000001"/>
    <n v="146.19999999999999"/>
    <n v="124.6"/>
    <n v="137.69999999999999"/>
    <n v="150.30000000000001"/>
    <n v="133.4"/>
    <n v="137.69999999999999"/>
    <n v="973.69999999999982"/>
    <n v="140.4"/>
  </r>
  <r>
    <x v="0"/>
    <x v="6"/>
    <x v="4"/>
    <n v="137.4"/>
    <x v="174"/>
    <n v="134.5"/>
    <n v="142.6"/>
    <n v="124"/>
    <n v="143.69999999999999"/>
    <n v="133.4"/>
    <n v="125.1"/>
    <n v="109.3"/>
    <n v="139.30000000000001"/>
    <n v="137.69999999999999"/>
    <n v="156.4"/>
    <n v="139.19999999999999"/>
    <n v="1782.1000000000001"/>
    <n v="163.30000000000001"/>
    <n v="151.30000000000001"/>
    <n v="146.6"/>
    <n v="150.69999999999999"/>
    <n v="448.59999999999997"/>
    <n v="150.1"/>
    <n v="146.9"/>
    <n v="149.5"/>
    <n v="151.30000000000001"/>
    <n v="130.19999999999999"/>
    <n v="145.9"/>
    <n v="156.69999999999999"/>
    <n v="133.9"/>
    <n v="142.9"/>
    <n v="1010.3999999999999"/>
    <n v="142.4"/>
  </r>
  <r>
    <x v="1"/>
    <x v="6"/>
    <x v="4"/>
    <n v="140.4"/>
    <x v="175"/>
    <n v="138.30000000000001"/>
    <n v="142.4"/>
    <n v="118.6"/>
    <n v="149.69999999999999"/>
    <n v="161.6"/>
    <n v="124.4"/>
    <n v="111.2"/>
    <n v="141"/>
    <n v="128.9"/>
    <n v="154.5"/>
    <n v="143.80000000000001"/>
    <n v="1811.5000000000002"/>
    <n v="166.2"/>
    <n v="144"/>
    <n v="131.69999999999999"/>
    <n v="142.19999999999999"/>
    <n v="417.9"/>
    <n v="150.1"/>
    <n v="129.4"/>
    <n v="137.19999999999999"/>
    <n v="139.80000000000001"/>
    <n v="120.1"/>
    <n v="134"/>
    <n v="148"/>
    <n v="132.6"/>
    <n v="133.30000000000001"/>
    <n v="945"/>
    <n v="141.5"/>
  </r>
  <r>
    <x v="2"/>
    <x v="6"/>
    <x v="4"/>
    <n v="138.30000000000001"/>
    <x v="176"/>
    <n v="136"/>
    <n v="142.5"/>
    <n v="122"/>
    <n v="146.5"/>
    <n v="143"/>
    <n v="124.9"/>
    <n v="109.9"/>
    <n v="139.9"/>
    <n v="134"/>
    <n v="155.5"/>
    <n v="140.9"/>
    <n v="1791.9000000000003"/>
    <n v="164.1"/>
    <n v="148.4"/>
    <n v="140.4"/>
    <n v="147.30000000000001"/>
    <n v="436.1"/>
    <n v="150.1"/>
    <n v="140.30000000000001"/>
    <n v="143.69999999999999"/>
    <n v="146.9"/>
    <n v="124.9"/>
    <n v="139.19999999999999"/>
    <n v="151.6"/>
    <n v="133.4"/>
    <n v="138.19999999999999"/>
    <n v="977.90000000000009"/>
    <n v="142"/>
  </r>
  <r>
    <x v="0"/>
    <x v="6"/>
    <x v="5"/>
    <n v="137.80000000000001"/>
    <x v="177"/>
    <n v="136.19999999999999"/>
    <n v="143.19999999999999"/>
    <n v="124.3"/>
    <n v="143.30000000000001"/>
    <n v="140.6"/>
    <n v="128.69999999999999"/>
    <n v="110.6"/>
    <n v="140.4"/>
    <n v="138"/>
    <n v="156.6"/>
    <n v="141"/>
    <n v="1804.1999999999998"/>
    <n v="164.2"/>
    <n v="151.4"/>
    <n v="146.5"/>
    <n v="150.69999999999999"/>
    <n v="448.59999999999997"/>
    <n v="149.4"/>
    <n v="147.80000000000001"/>
    <n v="149.6"/>
    <n v="151.69999999999999"/>
    <n v="130.19999999999999"/>
    <n v="146.4"/>
    <n v="157.69999999999999"/>
    <n v="134.80000000000001"/>
    <n v="143.30000000000001"/>
    <n v="1013.6999999999998"/>
    <n v="143.6"/>
  </r>
  <r>
    <x v="1"/>
    <x v="6"/>
    <x v="5"/>
    <n v="140.69999999999999"/>
    <x v="178"/>
    <n v="140.4"/>
    <n v="143.4"/>
    <n v="118.6"/>
    <n v="150.9"/>
    <n v="169.8"/>
    <n v="127.4"/>
    <n v="111.8"/>
    <n v="141"/>
    <n v="129"/>
    <n v="155.1"/>
    <n v="145.6"/>
    <n v="1833.2999999999997"/>
    <n v="166.7"/>
    <n v="144.30000000000001"/>
    <n v="131.69999999999999"/>
    <n v="142.4"/>
    <n v="418.4"/>
    <n v="149.4"/>
    <n v="130.5"/>
    <n v="137.4"/>
    <n v="140.30000000000001"/>
    <n v="119.6"/>
    <n v="134.30000000000001"/>
    <n v="148.9"/>
    <n v="133.69999999999999"/>
    <n v="133.6"/>
    <n v="947.80000000000007"/>
    <n v="142.1"/>
  </r>
  <r>
    <x v="2"/>
    <x v="6"/>
    <x v="5"/>
    <n v="138.69999999999999"/>
    <x v="179"/>
    <n v="137.80000000000001"/>
    <n v="143.30000000000001"/>
    <n v="122.2"/>
    <n v="146.80000000000001"/>
    <n v="150.5"/>
    <n v="128.30000000000001"/>
    <n v="111"/>
    <n v="140.6"/>
    <n v="134.19999999999999"/>
    <n v="155.9"/>
    <n v="142.69999999999999"/>
    <n v="1814.1000000000001"/>
    <n v="164.9"/>
    <n v="148.6"/>
    <n v="140.4"/>
    <n v="147.4"/>
    <n v="436.4"/>
    <n v="149.4"/>
    <n v="141.19999999999999"/>
    <n v="143.80000000000001"/>
    <n v="147.4"/>
    <n v="124.6"/>
    <n v="139.6"/>
    <n v="152.5"/>
    <n v="134.30000000000001"/>
    <n v="138.6"/>
    <n v="980.80000000000007"/>
    <n v="142.9"/>
  </r>
  <r>
    <x v="0"/>
    <x v="6"/>
    <x v="6"/>
    <n v="138.4"/>
    <x v="180"/>
    <n v="138.4"/>
    <n v="143.9"/>
    <n v="124.4"/>
    <n v="146.4"/>
    <n v="150.1"/>
    <n v="130.6"/>
    <n v="110.8"/>
    <n v="141.69999999999999"/>
    <n v="138.5"/>
    <n v="156.69999999999999"/>
    <n v="143"/>
    <n v="1826.8999999999999"/>
    <n v="164.5"/>
    <n v="151.6"/>
    <n v="146.6"/>
    <n v="150.9"/>
    <n v="449.1"/>
    <n v="150.6"/>
    <n v="146.80000000000001"/>
    <n v="150"/>
    <n v="152.19999999999999"/>
    <n v="131.19999999999999"/>
    <n v="147.5"/>
    <n v="159.1"/>
    <n v="136.1"/>
    <n v="144.19999999999999"/>
    <n v="1020.3"/>
    <n v="144.9"/>
  </r>
  <r>
    <x v="1"/>
    <x v="6"/>
    <x v="6"/>
    <n v="141.4"/>
    <x v="181"/>
    <n v="142.5"/>
    <n v="144.1"/>
    <n v="119.3"/>
    <n v="154.69999999999999"/>
    <n v="180.1"/>
    <n v="128.9"/>
    <n v="111.8"/>
    <n v="141.6"/>
    <n v="129.5"/>
    <n v="155.6"/>
    <n v="147.69999999999999"/>
    <n v="1857.3999999999999"/>
    <n v="167.2"/>
    <n v="144.69999999999999"/>
    <n v="131.9"/>
    <n v="142.69999999999999"/>
    <n v="419.3"/>
    <n v="150.6"/>
    <n v="127"/>
    <n v="137.69999999999999"/>
    <n v="140.80000000000001"/>
    <n v="120.6"/>
    <n v="135"/>
    <n v="150.4"/>
    <n v="135.1"/>
    <n v="134.5"/>
    <n v="954.1"/>
    <n v="143.30000000000001"/>
  </r>
  <r>
    <x v="2"/>
    <x v="6"/>
    <x v="6"/>
    <n v="139.30000000000001"/>
    <x v="182"/>
    <n v="140"/>
    <n v="144"/>
    <n v="122.5"/>
    <n v="150.30000000000001"/>
    <n v="160.30000000000001"/>
    <n v="130"/>
    <n v="111.1"/>
    <n v="141.69999999999999"/>
    <n v="134.69999999999999"/>
    <n v="156.19999999999999"/>
    <n v="144.69999999999999"/>
    <n v="1837.5"/>
    <n v="165.2"/>
    <n v="148.9"/>
    <n v="140.5"/>
    <n v="147.6"/>
    <n v="437"/>
    <n v="150.6"/>
    <n v="139.30000000000001"/>
    <n v="144.19999999999999"/>
    <n v="147.9"/>
    <n v="125.6"/>
    <n v="140.5"/>
    <n v="154"/>
    <n v="135.69999999999999"/>
    <n v="139.5"/>
    <n v="987.40000000000009"/>
    <n v="144.19999999999999"/>
  </r>
  <r>
    <x v="0"/>
    <x v="6"/>
    <x v="7"/>
    <n v="139.19999999999999"/>
    <x v="183"/>
    <n v="137.1"/>
    <n v="144.6"/>
    <n v="124.7"/>
    <n v="145.5"/>
    <n v="156.19999999999999"/>
    <n v="131.5"/>
    <n v="111.7"/>
    <n v="142.69999999999999"/>
    <n v="138.5"/>
    <n v="156.9"/>
    <n v="144"/>
    <n v="1834.5000000000002"/>
    <n v="165.1"/>
    <n v="151.80000000000001"/>
    <n v="146.6"/>
    <n v="151.1"/>
    <n v="449.5"/>
    <n v="151.6"/>
    <n v="146.4"/>
    <n v="150.19999999999999"/>
    <n v="152.69999999999999"/>
    <n v="131.4"/>
    <n v="148"/>
    <n v="159.69999999999999"/>
    <n v="138.80000000000001"/>
    <n v="144.9"/>
    <n v="1025.7"/>
    <n v="145.69999999999999"/>
  </r>
  <r>
    <x v="1"/>
    <x v="6"/>
    <x v="7"/>
    <n v="142.1"/>
    <x v="184"/>
    <n v="140.80000000000001"/>
    <n v="144.9"/>
    <n v="119.9"/>
    <n v="153.9"/>
    <n v="189.1"/>
    <n v="129.80000000000001"/>
    <n v="112.7"/>
    <n v="142.5"/>
    <n v="129.80000000000001"/>
    <n v="156.19999999999999"/>
    <n v="149.1"/>
    <n v="1869.1"/>
    <n v="167.9"/>
    <n v="145"/>
    <n v="132.19999999999999"/>
    <n v="143"/>
    <n v="420.2"/>
    <n v="151.6"/>
    <n v="125.5"/>
    <n v="138.1"/>
    <n v="141.5"/>
    <n v="120.8"/>
    <n v="135.4"/>
    <n v="151.5"/>
    <n v="137.80000000000001"/>
    <n v="135.30000000000001"/>
    <n v="960.40000000000009"/>
    <n v="144.19999999999999"/>
  </r>
  <r>
    <x v="2"/>
    <x v="6"/>
    <x v="7"/>
    <n v="140.1"/>
    <x v="185"/>
    <n v="138.5"/>
    <n v="144.69999999999999"/>
    <n v="122.9"/>
    <n v="149.4"/>
    <n v="167.4"/>
    <n v="130.9"/>
    <n v="112"/>
    <n v="142.6"/>
    <n v="134.9"/>
    <n v="156.6"/>
    <n v="145.9"/>
    <n v="1846.5"/>
    <n v="165.8"/>
    <n v="149.1"/>
    <n v="140.6"/>
    <n v="147.9"/>
    <n v="437.6"/>
    <n v="151.6"/>
    <n v="138.5"/>
    <n v="144.5"/>
    <n v="148.5"/>
    <n v="125.8"/>
    <n v="140.9"/>
    <n v="154.9"/>
    <n v="138.4"/>
    <n v="140.19999999999999"/>
    <n v="993.2"/>
    <n v="145"/>
  </r>
  <r>
    <x v="0"/>
    <x v="6"/>
    <x v="8"/>
    <n v="140.1"/>
    <x v="183"/>
    <n v="138.30000000000001"/>
    <n v="145.69999999999999"/>
    <n v="125.1"/>
    <n v="143.80000000000001"/>
    <n v="163.4"/>
    <n v="132.19999999999999"/>
    <n v="112.8"/>
    <n v="144.19999999999999"/>
    <n v="138.5"/>
    <n v="157.19999999999999"/>
    <n v="145.5"/>
    <n v="1848.7"/>
    <n v="165.7"/>
    <n v="151.69999999999999"/>
    <n v="146.6"/>
    <n v="151"/>
    <n v="449.29999999999995"/>
    <n v="152.19999999999999"/>
    <n v="146.9"/>
    <n v="150.30000000000001"/>
    <n v="153.4"/>
    <n v="131.6"/>
    <n v="148.30000000000001"/>
    <n v="160.19999999999999"/>
    <n v="140.19999999999999"/>
    <n v="145.4"/>
    <n v="1029.4000000000003"/>
    <n v="146.69999999999999"/>
  </r>
  <r>
    <x v="1"/>
    <x v="6"/>
    <x v="8"/>
    <n v="142.69999999999999"/>
    <x v="186"/>
    <n v="141.6"/>
    <n v="144.9"/>
    <n v="120.8"/>
    <n v="149.80000000000001"/>
    <n v="192.4"/>
    <n v="130.30000000000001"/>
    <n v="114"/>
    <n v="143.80000000000001"/>
    <n v="130"/>
    <n v="156.4"/>
    <n v="149.5"/>
    <n v="1874.9"/>
    <n v="168.6"/>
    <n v="145.30000000000001"/>
    <n v="132.19999999999999"/>
    <n v="143.30000000000001"/>
    <n v="420.8"/>
    <n v="152.19999999999999"/>
    <n v="126.6"/>
    <n v="138.30000000000001"/>
    <n v="141.9"/>
    <n v="121.2"/>
    <n v="135.9"/>
    <n v="151.6"/>
    <n v="139"/>
    <n v="135.69999999999999"/>
    <n v="963.60000000000014"/>
    <n v="144.69999999999999"/>
  </r>
  <r>
    <x v="2"/>
    <x v="6"/>
    <x v="8"/>
    <n v="140.9"/>
    <x v="187"/>
    <n v="139.6"/>
    <n v="145.4"/>
    <n v="123.5"/>
    <n v="146.6"/>
    <n v="173.2"/>
    <n v="131.6"/>
    <n v="113.2"/>
    <n v="144.1"/>
    <n v="135"/>
    <n v="156.80000000000001"/>
    <n v="147"/>
    <n v="1857.6999999999998"/>
    <n v="166.5"/>
    <n v="149.19999999999999"/>
    <n v="140.6"/>
    <n v="147.9"/>
    <n v="437.69999999999993"/>
    <n v="152.19999999999999"/>
    <n v="139.19999999999999"/>
    <n v="144.6"/>
    <n v="149"/>
    <n v="126.1"/>
    <n v="141.30000000000001"/>
    <n v="155.19999999999999"/>
    <n v="139.69999999999999"/>
    <n v="140.69999999999999"/>
    <n v="996.60000000000014"/>
    <n v="145.80000000000001"/>
  </r>
  <r>
    <x v="0"/>
    <x v="6"/>
    <x v="9"/>
    <n v="141"/>
    <x v="188"/>
    <n v="141.19999999999999"/>
    <n v="146.5"/>
    <n v="125.6"/>
    <n v="145.69999999999999"/>
    <n v="178.8"/>
    <n v="133.1"/>
    <n v="113.6"/>
    <n v="145.5"/>
    <n v="138.6"/>
    <n v="157.4"/>
    <n v="148.30000000000001"/>
    <n v="1876.8999999999996"/>
    <n v="166.3"/>
    <n v="151.69999999999999"/>
    <n v="146.69999999999999"/>
    <n v="151"/>
    <n v="449.4"/>
    <n v="153"/>
    <n v="147.69999999999999"/>
    <n v="150.6"/>
    <n v="153.69999999999999"/>
    <n v="131.69999999999999"/>
    <n v="148.69999999999999"/>
    <n v="160.69999999999999"/>
    <n v="140.30000000000001"/>
    <n v="145.69999999999999"/>
    <n v="1031.3999999999999"/>
    <n v="148.30000000000001"/>
  </r>
  <r>
    <x v="1"/>
    <x v="6"/>
    <x v="9"/>
    <n v="143.5"/>
    <x v="189"/>
    <n v="144.69999999999999"/>
    <n v="145.6"/>
    <n v="121.1"/>
    <n v="150.6"/>
    <n v="207.2"/>
    <n v="131.19999999999999"/>
    <n v="114.8"/>
    <n v="145.19999999999999"/>
    <n v="130.19999999999999"/>
    <n v="156.80000000000001"/>
    <n v="151.9"/>
    <n v="1902.6000000000001"/>
    <n v="169.3"/>
    <n v="145.9"/>
    <n v="132.4"/>
    <n v="143.9"/>
    <n v="422.20000000000005"/>
    <n v="153"/>
    <n v="128.9"/>
    <n v="138.69999999999999"/>
    <n v="142.4"/>
    <n v="121.5"/>
    <n v="136.19999999999999"/>
    <n v="151.69999999999999"/>
    <n v="139.5"/>
    <n v="136"/>
    <n v="966"/>
    <n v="146"/>
  </r>
  <r>
    <x v="2"/>
    <x v="6"/>
    <x v="9"/>
    <n v="141.80000000000001"/>
    <x v="190"/>
    <n v="142.6"/>
    <n v="146.19999999999999"/>
    <n v="123.9"/>
    <n v="148"/>
    <n v="188.4"/>
    <n v="132.5"/>
    <n v="114"/>
    <n v="145.4"/>
    <n v="135.1"/>
    <n v="157.1"/>
    <n v="149.6"/>
    <n v="1885.5999999999997"/>
    <n v="167.1"/>
    <n v="149.4"/>
    <n v="140.80000000000001"/>
    <n v="148.19999999999999"/>
    <n v="438.40000000000003"/>
    <n v="153"/>
    <n v="140.6"/>
    <n v="145"/>
    <n v="149.4"/>
    <n v="126.3"/>
    <n v="141.69999999999999"/>
    <n v="155.4"/>
    <n v="140"/>
    <n v="141"/>
    <n v="998.8"/>
    <n v="147.19999999999999"/>
  </r>
  <r>
    <x v="0"/>
    <x v="6"/>
    <x v="10"/>
    <n v="141.80000000000001"/>
    <x v="191"/>
    <n v="143.80000000000001"/>
    <n v="147.1"/>
    <n v="126"/>
    <n v="146.19999999999999"/>
    <n v="191.4"/>
    <n v="136.19999999999999"/>
    <n v="113.8"/>
    <n v="147.30000000000001"/>
    <n v="138.69999999999999"/>
    <n v="157.69999999999999"/>
    <n v="150.9"/>
    <n v="1904.6000000000001"/>
    <n v="167.2"/>
    <n v="152.30000000000001"/>
    <n v="147"/>
    <n v="151.5"/>
    <n v="450.8"/>
    <n v="153.5"/>
    <n v="148.4"/>
    <n v="150.9"/>
    <n v="154.30000000000001"/>
    <n v="132.1"/>
    <n v="149.1"/>
    <n v="160.80000000000001"/>
    <n v="140.6"/>
    <n v="146.1"/>
    <n v="1033.9000000000001"/>
    <n v="149.9"/>
  </r>
  <r>
    <x v="1"/>
    <x v="6"/>
    <x v="10"/>
    <n v="144.1"/>
    <x v="192"/>
    <n v="148.4"/>
    <n v="145.9"/>
    <n v="121.5"/>
    <n v="148.80000000000001"/>
    <n v="215.7"/>
    <n v="134.6"/>
    <n v="115"/>
    <n v="146.30000000000001"/>
    <n v="130.5"/>
    <n v="157.19999999999999"/>
    <n v="153.6"/>
    <n v="1923.9999999999998"/>
    <n v="169.9"/>
    <n v="146.30000000000001"/>
    <n v="132.6"/>
    <n v="144.19999999999999"/>
    <n v="423.09999999999997"/>
    <n v="153.5"/>
    <n v="132.19999999999999"/>
    <n v="139.1"/>
    <n v="142.80000000000001"/>
    <n v="121.7"/>
    <n v="136.69999999999999"/>
    <n v="151.80000000000001"/>
    <n v="139.80000000000001"/>
    <n v="136.30000000000001"/>
    <n v="968.19999999999982"/>
    <n v="147"/>
  </r>
  <r>
    <x v="2"/>
    <x v="6"/>
    <x v="10"/>
    <n v="142.5"/>
    <x v="193"/>
    <n v="145.6"/>
    <n v="146.69999999999999"/>
    <n v="124.3"/>
    <n v="147.4"/>
    <n v="199.6"/>
    <n v="135.69999999999999"/>
    <n v="114.2"/>
    <n v="147"/>
    <n v="135.30000000000001"/>
    <n v="157.5"/>
    <n v="151.9"/>
    <n v="1910.9"/>
    <n v="167.9"/>
    <n v="149.9"/>
    <n v="141"/>
    <n v="148.6"/>
    <n v="439.5"/>
    <n v="153.5"/>
    <n v="142.30000000000001"/>
    <n v="145.30000000000001"/>
    <n v="149.9"/>
    <n v="126.6"/>
    <n v="142.1"/>
    <n v="155.5"/>
    <n v="140.30000000000001"/>
    <n v="141.30000000000001"/>
    <n v="1001"/>
    <n v="148.6"/>
  </r>
  <r>
    <x v="0"/>
    <x v="6"/>
    <x v="11"/>
    <n v="142.80000000000001"/>
    <x v="194"/>
    <n v="149.5"/>
    <n v="148.69999999999999"/>
    <n v="127.5"/>
    <n v="144.30000000000001"/>
    <n v="209.5"/>
    <n v="138.80000000000001"/>
    <n v="113.6"/>
    <n v="149.1"/>
    <n v="139.30000000000001"/>
    <n v="158.30000000000001"/>
    <n v="154.30000000000001"/>
    <n v="1940.9999999999995"/>
    <n v="167.8"/>
    <n v="152.6"/>
    <n v="147.30000000000001"/>
    <n v="151.9"/>
    <n v="451.79999999999995"/>
    <n v="152.80000000000001"/>
    <n v="149.9"/>
    <n v="151.19999999999999"/>
    <n v="154.80000000000001"/>
    <n v="135"/>
    <n v="149.5"/>
    <n v="161.1"/>
    <n v="140.6"/>
    <n v="147.1"/>
    <n v="1039.3"/>
    <n v="152.30000000000001"/>
  </r>
  <r>
    <x v="1"/>
    <x v="6"/>
    <x v="11"/>
    <n v="144.9"/>
    <x v="195"/>
    <n v="153.69999999999999"/>
    <n v="147.5"/>
    <n v="122.7"/>
    <n v="147.19999999999999"/>
    <n v="231.5"/>
    <n v="137.19999999999999"/>
    <n v="114.7"/>
    <n v="148"/>
    <n v="130.80000000000001"/>
    <n v="157.69999999999999"/>
    <n v="156.30000000000001"/>
    <n v="1956.7"/>
    <n v="170.4"/>
    <n v="146.80000000000001"/>
    <n v="132.80000000000001"/>
    <n v="144.6"/>
    <n v="424.20000000000005"/>
    <n v="152.80000000000001"/>
    <n v="133.6"/>
    <n v="139.80000000000001"/>
    <n v="143.19999999999999"/>
    <n v="125.2"/>
    <n v="136.80000000000001"/>
    <n v="151.9"/>
    <n v="140.19999999999999"/>
    <n v="137.69999999999999"/>
    <n v="974.8"/>
    <n v="148.30000000000001"/>
  </r>
  <r>
    <x v="2"/>
    <x v="6"/>
    <x v="11"/>
    <n v="143.5"/>
    <x v="196"/>
    <n v="151.1"/>
    <n v="148.30000000000001"/>
    <n v="125.7"/>
    <n v="145.69999999999999"/>
    <n v="217"/>
    <n v="138.30000000000001"/>
    <n v="114"/>
    <n v="148.69999999999999"/>
    <n v="135.80000000000001"/>
    <n v="158"/>
    <n v="155"/>
    <n v="1946.1000000000001"/>
    <n v="168.5"/>
    <n v="150.30000000000001"/>
    <n v="141.30000000000001"/>
    <n v="149"/>
    <n v="440.6"/>
    <n v="152.80000000000001"/>
    <n v="143.69999999999999"/>
    <n v="145.80000000000001"/>
    <n v="150.4"/>
    <n v="129.80000000000001"/>
    <n v="142.30000000000001"/>
    <n v="155.69999999999999"/>
    <n v="140.4"/>
    <n v="142.5"/>
    <n v="1006.9"/>
    <n v="150.4"/>
  </r>
  <r>
    <x v="0"/>
    <x v="7"/>
    <x v="0"/>
    <n v="143.69999999999999"/>
    <x v="197"/>
    <n v="153.5"/>
    <n v="150.5"/>
    <n v="132"/>
    <n v="142.19999999999999"/>
    <n v="191.5"/>
    <n v="141.1"/>
    <n v="113.8"/>
    <n v="151.6"/>
    <n v="139.69999999999999"/>
    <n v="158.69999999999999"/>
    <n v="153"/>
    <n v="1938.6"/>
    <n v="168.6"/>
    <n v="152.80000000000001"/>
    <n v="147.4"/>
    <n v="152.1"/>
    <n v="452.30000000000007"/>
    <n v="153.9"/>
    <n v="150.4"/>
    <n v="151.69999999999999"/>
    <n v="155.69999999999999"/>
    <n v="136.30000000000001"/>
    <n v="150.1"/>
    <n v="161.69999999999999"/>
    <n v="142.5"/>
    <n v="148.1"/>
    <n v="1046.0999999999999"/>
    <n v="151.9"/>
  </r>
  <r>
    <x v="1"/>
    <x v="7"/>
    <x v="0"/>
    <n v="145.6"/>
    <x v="198"/>
    <n v="157"/>
    <n v="149.30000000000001"/>
    <n v="126.3"/>
    <n v="144.4"/>
    <n v="207.8"/>
    <n v="139.1"/>
    <n v="114.8"/>
    <n v="149.5"/>
    <n v="131.1"/>
    <n v="158.5"/>
    <n v="154.4"/>
    <n v="1945.3999999999999"/>
    <n v="170.8"/>
    <n v="147"/>
    <n v="133.19999999999999"/>
    <n v="144.9"/>
    <n v="425.1"/>
    <n v="153.9"/>
    <n v="135.1"/>
    <n v="140.1"/>
    <n v="143.80000000000001"/>
    <n v="126.1"/>
    <n v="137.19999999999999"/>
    <n v="152.1"/>
    <n v="142.1"/>
    <n v="138.4"/>
    <n v="979.80000000000007"/>
    <n v="148.19999999999999"/>
  </r>
  <r>
    <x v="2"/>
    <x v="7"/>
    <x v="0"/>
    <n v="144.30000000000001"/>
    <x v="199"/>
    <n v="154.9"/>
    <n v="150.1"/>
    <n v="129.9"/>
    <n v="143.19999999999999"/>
    <n v="197"/>
    <n v="140.4"/>
    <n v="114.1"/>
    <n v="150.9"/>
    <n v="136.1"/>
    <n v="158.6"/>
    <n v="153.5"/>
    <n v="1940.3999999999999"/>
    <n v="169.2"/>
    <n v="150.5"/>
    <n v="141.5"/>
    <n v="149.19999999999999"/>
    <n v="441.2"/>
    <n v="153.9"/>
    <n v="144.6"/>
    <n v="146.19999999999999"/>
    <n v="151.19999999999999"/>
    <n v="130.9"/>
    <n v="142.80000000000001"/>
    <n v="156.1"/>
    <n v="142.30000000000001"/>
    <n v="143.4"/>
    <n v="1012.9"/>
    <n v="150.19999999999999"/>
  </r>
  <r>
    <x v="0"/>
    <x v="7"/>
    <x v="1"/>
    <n v="144.19999999999999"/>
    <x v="200"/>
    <n v="150.9"/>
    <n v="150.9"/>
    <n v="133.69999999999999"/>
    <n v="140.69999999999999"/>
    <n v="165.1"/>
    <n v="141.80000000000001"/>
    <n v="113.1"/>
    <n v="152.80000000000001"/>
    <n v="140.1"/>
    <n v="159.19999999999999"/>
    <n v="149.80000000000001"/>
    <n v="1909.7999999999997"/>
    <n v="169.4"/>
    <n v="153"/>
    <n v="147.5"/>
    <n v="152.30000000000001"/>
    <n v="452.8"/>
    <n v="154.80000000000001"/>
    <n v="152.30000000000001"/>
    <n v="151.80000000000001"/>
    <n v="156.19999999999999"/>
    <n v="136"/>
    <n v="150.4"/>
    <n v="161.9"/>
    <n v="143.4"/>
    <n v="148.4"/>
    <n v="1048.0999999999999"/>
    <n v="150.4"/>
  </r>
  <r>
    <x v="1"/>
    <x v="7"/>
    <x v="1"/>
    <n v="146.19999999999999"/>
    <x v="198"/>
    <n v="153.1"/>
    <n v="150.69999999999999"/>
    <n v="127.4"/>
    <n v="143.1"/>
    <n v="181.7"/>
    <n v="139.6"/>
    <n v="114.6"/>
    <n v="150.4"/>
    <n v="131.5"/>
    <n v="159"/>
    <n v="151.69999999999999"/>
    <n v="1916.6"/>
    <n v="172"/>
    <n v="147.30000000000001"/>
    <n v="133.5"/>
    <n v="145.19999999999999"/>
    <n v="426"/>
    <n v="154.80000000000001"/>
    <n v="138.9"/>
    <n v="140.4"/>
    <n v="144.4"/>
    <n v="125.2"/>
    <n v="137.69999999999999"/>
    <n v="152.19999999999999"/>
    <n v="143.5"/>
    <n v="138.4"/>
    <n v="981.80000000000007"/>
    <n v="147.69999999999999"/>
  </r>
  <r>
    <x v="2"/>
    <x v="7"/>
    <x v="1"/>
    <n v="144.80000000000001"/>
    <x v="200"/>
    <n v="151.80000000000001"/>
    <n v="150.80000000000001"/>
    <n v="131.4"/>
    <n v="141.80000000000001"/>
    <n v="170.7"/>
    <n v="141.1"/>
    <n v="113.6"/>
    <n v="152"/>
    <n v="136.5"/>
    <n v="159.1"/>
    <n v="150.5"/>
    <n v="1911.6"/>
    <n v="170.1"/>
    <n v="150.80000000000001"/>
    <n v="141.69999999999999"/>
    <n v="149.5"/>
    <n v="442"/>
    <n v="154.80000000000001"/>
    <n v="147.19999999999999"/>
    <n v="146.4"/>
    <n v="151.69999999999999"/>
    <n v="130.30000000000001"/>
    <n v="143.19999999999999"/>
    <n v="156.19999999999999"/>
    <n v="143.4"/>
    <n v="143.6"/>
    <n v="1014.8"/>
    <n v="149.1"/>
  </r>
  <r>
    <x v="0"/>
    <x v="7"/>
    <x v="2"/>
    <n v="144.4"/>
    <x v="201"/>
    <n v="147.6"/>
    <n v="151.69999999999999"/>
    <n v="133.30000000000001"/>
    <n v="141.80000000000001"/>
    <n v="152.30000000000001"/>
    <n v="141.80000000000001"/>
    <n v="112.6"/>
    <n v="154"/>
    <n v="140.1"/>
    <n v="160"/>
    <n v="148.19999999999999"/>
    <n v="1894.5999999999997"/>
    <n v="170.5"/>
    <n v="153.4"/>
    <n v="147.6"/>
    <n v="152.5"/>
    <n v="453.5"/>
    <n v="154.5"/>
    <n v="153.4"/>
    <n v="151.5"/>
    <n v="156.69999999999999"/>
    <n v="135.80000000000001"/>
    <n v="151.19999999999999"/>
    <n v="161.19999999999999"/>
    <n v="145.1"/>
    <n v="148.6"/>
    <n v="1050.1000000000001"/>
    <n v="149.80000000000001"/>
  </r>
  <r>
    <x v="1"/>
    <x v="7"/>
    <x v="2"/>
    <n v="146.5"/>
    <x v="200"/>
    <n v="148.9"/>
    <n v="151.1"/>
    <n v="127.5"/>
    <n v="143.30000000000001"/>
    <n v="167"/>
    <n v="139.69999999999999"/>
    <n v="114.4"/>
    <n v="151.5"/>
    <n v="131.9"/>
    <n v="159.1"/>
    <n v="150.1"/>
    <n v="1898.5"/>
    <n v="173.3"/>
    <n v="147.69999999999999"/>
    <n v="133.80000000000001"/>
    <n v="145.6"/>
    <n v="427.1"/>
    <n v="154.5"/>
    <n v="141.4"/>
    <n v="140.80000000000001"/>
    <n v="145"/>
    <n v="124.6"/>
    <n v="137.9"/>
    <n v="152.5"/>
    <n v="145.30000000000001"/>
    <n v="138.69999999999999"/>
    <n v="984.8"/>
    <n v="147.30000000000001"/>
  </r>
  <r>
    <x v="2"/>
    <x v="7"/>
    <x v="2"/>
    <n v="145.1"/>
    <x v="202"/>
    <n v="148.1"/>
    <n v="151.5"/>
    <n v="131.19999999999999"/>
    <n v="142.5"/>
    <n v="157.30000000000001"/>
    <n v="141.1"/>
    <n v="113.2"/>
    <n v="153.19999999999999"/>
    <n v="136.69999999999999"/>
    <n v="159.6"/>
    <n v="148.9"/>
    <n v="1895.4"/>
    <n v="171.2"/>
    <n v="151.19999999999999"/>
    <n v="141.9"/>
    <n v="149.80000000000001"/>
    <n v="442.90000000000003"/>
    <n v="154.5"/>
    <n v="148.9"/>
    <n v="146.4"/>
    <n v="152.30000000000001"/>
    <n v="129.9"/>
    <n v="143.69999999999999"/>
    <n v="156.1"/>
    <n v="145.19999999999999"/>
    <n v="143.80000000000001"/>
    <n v="1017.3999999999999"/>
    <n v="148.6"/>
  </r>
  <r>
    <x v="0"/>
    <x v="7"/>
    <x v="3"/>
    <n v="147.19999999999999"/>
    <x v="203"/>
    <n v="146.9"/>
    <n v="155.6"/>
    <n v="137.1"/>
    <n v="147.30000000000001"/>
    <n v="162.69999999999999"/>
    <n v="150.19999999999999"/>
    <n v="119.8"/>
    <n v="158.69999999999999"/>
    <n v="139.19999999999999"/>
    <n v="161.81333333333339"/>
    <n v="150.1"/>
    <n v="1960.7933333333335"/>
    <n v="180.63"/>
    <n v="152.29999999999998"/>
    <n v="142.86000000000001"/>
    <n v="150.90666666666672"/>
    <n v="446.06666666666672"/>
    <n v="155.6"/>
    <n v="148.4"/>
    <n v="147.47666666666663"/>
    <n v="154.30000000000001"/>
    <n v="136.28333333333333"/>
    <n v="146.69333333333333"/>
    <n v="157.80333333333328"/>
    <n v="151.84666666666669"/>
    <n v="147.50999999999996"/>
    <n v="1041.9133333333332"/>
    <n v="153.32999999999996"/>
  </r>
  <r>
    <x v="1"/>
    <x v="7"/>
    <x v="3"/>
    <n v="151.80000000000001"/>
    <x v="203"/>
    <n v="151.9"/>
    <n v="155.5"/>
    <n v="131.6"/>
    <n v="152.9"/>
    <n v="180"/>
    <n v="150.80000000000001"/>
    <n v="121.2"/>
    <n v="154"/>
    <n v="133.5"/>
    <n v="161.81333333333339"/>
    <n v="153.5"/>
    <n v="1982.6933333333336"/>
    <n v="180.63"/>
    <n v="152.29999999999998"/>
    <n v="142.86000000000001"/>
    <n v="150.90666666666672"/>
    <n v="446.06666666666672"/>
    <n v="155.6"/>
    <n v="137.1"/>
    <n v="147.47666666666663"/>
    <n v="144.80000000000001"/>
    <n v="136.28333333333333"/>
    <n v="146.69333333333333"/>
    <n v="157.80333333333328"/>
    <n v="151.84666666666669"/>
    <n v="147.50999999999996"/>
    <n v="1032.4133333333332"/>
    <n v="153.32999999999996"/>
  </r>
  <r>
    <x v="2"/>
    <x v="7"/>
    <x v="3"/>
    <n v="148.69999999999999"/>
    <x v="203"/>
    <n v="148.80000000000001"/>
    <n v="155.6"/>
    <n v="135.1"/>
    <n v="149.9"/>
    <n v="168.6"/>
    <n v="150.4"/>
    <n v="120.3"/>
    <n v="157.1"/>
    <n v="136.80000000000001"/>
    <n v="161.81333333333339"/>
    <n v="151.4"/>
    <n v="1968.6933333333332"/>
    <n v="180.63"/>
    <n v="152.29999999999998"/>
    <n v="142.86000000000001"/>
    <n v="150.90666666666672"/>
    <n v="446.06666666666672"/>
    <n v="155.6"/>
    <n v="144.1"/>
    <n v="147.47666666666663"/>
    <n v="150.69999999999999"/>
    <n v="136.28333333333333"/>
    <n v="146.69333333333333"/>
    <n v="157.80333333333328"/>
    <n v="151.84666666666669"/>
    <n v="147.50999999999996"/>
    <n v="1038.313333333333"/>
    <n v="153.32999999999996"/>
  </r>
  <r>
    <x v="0"/>
    <x v="7"/>
    <x v="4"/>
    <n v="147.69696969696966"/>
    <x v="203"/>
    <n v="156.71818181818185"/>
    <n v="152.9969696969697"/>
    <n v="136.26363636363635"/>
    <n v="147.43636363636361"/>
    <n v="187.67575757575756"/>
    <n v="149.42424242424246"/>
    <n v="115.56363636363636"/>
    <n v="157.8757575757576"/>
    <n v="140.23636363636362"/>
    <n v="161.81333333333339"/>
    <n v="156.56666666666666"/>
    <n v="1994.4478787878788"/>
    <n v="180.63"/>
    <n v="152.29999999999998"/>
    <n v="142.86000000000001"/>
    <n v="150.90666666666672"/>
    <n v="446.06666666666672"/>
    <n v="155.71818181818179"/>
    <n v="143.32727272727274"/>
    <n v="147.47666666666663"/>
    <n v="153.47272727272727"/>
    <n v="136.28333333333333"/>
    <n v="146.69333333333333"/>
    <n v="157.80333333333328"/>
    <n v="151.84666666666669"/>
    <n v="147.50999999999996"/>
    <n v="1041.0860606060603"/>
    <n v="153.32999999999996"/>
  </r>
  <r>
    <x v="1"/>
    <x v="7"/>
    <x v="4"/>
    <n v="147.69696969696966"/>
    <x v="203"/>
    <n v="156.71818181818185"/>
    <n v="152.9969696969697"/>
    <n v="136.26363636363635"/>
    <n v="147.43636363636361"/>
    <n v="187.67575757575756"/>
    <n v="149.42424242424246"/>
    <n v="115.56363636363636"/>
    <n v="157.8757575757576"/>
    <n v="140.23636363636362"/>
    <n v="161.81333333333339"/>
    <n v="156.56666666666666"/>
    <n v="1994.4478787878788"/>
    <n v="180.63"/>
    <n v="152.29999999999998"/>
    <n v="142.86000000000001"/>
    <n v="150.90666666666672"/>
    <n v="446.06666666666672"/>
    <n v="155.71818181818179"/>
    <n v="143.32727272727274"/>
    <n v="147.47666666666663"/>
    <n v="153.47272727272727"/>
    <n v="136.28333333333333"/>
    <n v="146.69333333333333"/>
    <n v="157.80333333333328"/>
    <n v="151.84666666666669"/>
    <n v="147.50999999999996"/>
    <n v="1041.0860606060603"/>
    <n v="153.32999999999996"/>
  </r>
  <r>
    <x v="2"/>
    <x v="7"/>
    <x v="4"/>
    <n v="147.69696969696966"/>
    <x v="203"/>
    <n v="156.71818181818185"/>
    <n v="152.9969696969697"/>
    <n v="136.26363636363635"/>
    <n v="147.43636363636361"/>
    <n v="187.67575757575756"/>
    <n v="149.42424242424246"/>
    <n v="115.56363636363636"/>
    <n v="157.8757575757576"/>
    <n v="140.23636363636362"/>
    <n v="161.81333333333339"/>
    <n v="156.56666666666666"/>
    <n v="1994.4478787878788"/>
    <n v="180.63"/>
    <n v="152.29999999999998"/>
    <n v="142.86000000000001"/>
    <n v="150.90666666666672"/>
    <n v="446.06666666666672"/>
    <n v="155.71818181818179"/>
    <n v="143.32727272727274"/>
    <n v="147.47666666666663"/>
    <n v="153.47272727272727"/>
    <n v="136.28333333333333"/>
    <n v="146.69333333333333"/>
    <n v="157.80333333333328"/>
    <n v="151.84666666666669"/>
    <n v="147.50999999999996"/>
    <n v="1041.0860606060603"/>
    <n v="153.32999999999996"/>
  </r>
  <r>
    <x v="0"/>
    <x v="7"/>
    <x v="5"/>
    <n v="148.19999999999999"/>
    <x v="204"/>
    <n v="149.4"/>
    <n v="153.30000000000001"/>
    <n v="138.19999999999999"/>
    <n v="143.19999999999999"/>
    <n v="148.9"/>
    <n v="150.30000000000001"/>
    <n v="113.2"/>
    <n v="159.80000000000001"/>
    <n v="142.1"/>
    <n v="161.80000000000001"/>
    <n v="152.30000000000001"/>
    <n v="1951"/>
    <n v="182.4"/>
    <n v="154.69999999999999"/>
    <n v="150"/>
    <n v="154.1"/>
    <n v="458.79999999999995"/>
    <n v="154.69999999999999"/>
    <n v="144.9"/>
    <n v="151.69999999999999"/>
    <n v="158.19999999999999"/>
    <n v="141.4"/>
    <n v="153.19999999999999"/>
    <n v="161.80000000000001"/>
    <n v="151.19999999999999"/>
    <n v="151.69999999999999"/>
    <n v="1069.2"/>
    <n v="152.69999999999999"/>
  </r>
  <r>
    <x v="1"/>
    <x v="7"/>
    <x v="5"/>
    <n v="152.69999999999999"/>
    <x v="205"/>
    <n v="154.6"/>
    <n v="153.4"/>
    <n v="132.9"/>
    <n v="151.80000000000001"/>
    <n v="171.2"/>
    <n v="152"/>
    <n v="116.3"/>
    <n v="158.80000000000001"/>
    <n v="135.6"/>
    <n v="161.69999999999999"/>
    <n v="157"/>
    <n v="1994.9999999999998"/>
    <n v="186.7"/>
    <n v="149.1"/>
    <n v="136.6"/>
    <n v="147.19999999999999"/>
    <n v="432.9"/>
    <n v="154.69999999999999"/>
    <n v="137.1"/>
    <n v="140.4"/>
    <n v="148.1"/>
    <n v="129.30000000000001"/>
    <n v="144.5"/>
    <n v="152.5"/>
    <n v="152.19999999999999"/>
    <n v="142"/>
    <n v="1009"/>
    <n v="150.80000000000001"/>
  </r>
  <r>
    <x v="2"/>
    <x v="7"/>
    <x v="5"/>
    <n v="149.6"/>
    <x v="206"/>
    <n v="151.4"/>
    <n v="153.30000000000001"/>
    <n v="136.30000000000001"/>
    <n v="147.19999999999999"/>
    <n v="156.5"/>
    <n v="150.9"/>
    <n v="114.2"/>
    <n v="159.5"/>
    <n v="139.4"/>
    <n v="161.80000000000001"/>
    <n v="154"/>
    <n v="1966.8000000000002"/>
    <n v="183.5"/>
    <n v="152.5"/>
    <n v="144.4"/>
    <n v="151.4"/>
    <n v="448.29999999999995"/>
    <n v="154.69999999999999"/>
    <n v="141.9"/>
    <n v="146.4"/>
    <n v="154.4"/>
    <n v="135"/>
    <n v="148.30000000000001"/>
    <n v="156.4"/>
    <n v="151.6"/>
    <n v="147"/>
    <n v="1039.0999999999999"/>
    <n v="151.80000000000001"/>
  </r>
  <r>
    <x v="0"/>
    <x v="7"/>
    <x v="6"/>
    <n v="148.19999999999999"/>
    <x v="204"/>
    <n v="149.4"/>
    <n v="153.30000000000001"/>
    <n v="138.19999999999999"/>
    <n v="143.19999999999999"/>
    <n v="148.9"/>
    <n v="150.30000000000001"/>
    <n v="113.2"/>
    <n v="159.80000000000001"/>
    <n v="142.1"/>
    <n v="161.80000000000001"/>
    <n v="152.30000000000001"/>
    <n v="1951"/>
    <n v="182.4"/>
    <n v="154.69999999999999"/>
    <n v="150"/>
    <n v="154.1"/>
    <n v="458.79999999999995"/>
    <n v="154.69999999999999"/>
    <n v="144.9"/>
    <n v="151.69999999999999"/>
    <n v="158.19999999999999"/>
    <n v="141.4"/>
    <n v="153.19999999999999"/>
    <n v="161.80000000000001"/>
    <n v="151.19999999999999"/>
    <n v="151.69999999999999"/>
    <n v="1069.2"/>
    <n v="152.69999999999999"/>
  </r>
  <r>
    <x v="1"/>
    <x v="7"/>
    <x v="6"/>
    <n v="152.69999999999999"/>
    <x v="205"/>
    <n v="154.6"/>
    <n v="153.4"/>
    <n v="132.9"/>
    <n v="151.80000000000001"/>
    <n v="171.2"/>
    <n v="152"/>
    <n v="116.3"/>
    <n v="158.80000000000001"/>
    <n v="135.6"/>
    <n v="161.69999999999999"/>
    <n v="157"/>
    <n v="1994.9999999999998"/>
    <n v="186.7"/>
    <n v="149.1"/>
    <n v="136.6"/>
    <n v="147.19999999999999"/>
    <n v="432.9"/>
    <n v="154.69999999999999"/>
    <n v="137.1"/>
    <n v="140.4"/>
    <n v="148.1"/>
    <n v="129.30000000000001"/>
    <n v="144.5"/>
    <n v="152.5"/>
    <n v="152.19999999999999"/>
    <n v="142"/>
    <n v="1009"/>
    <n v="150.80000000000001"/>
  </r>
  <r>
    <x v="2"/>
    <x v="7"/>
    <x v="6"/>
    <n v="149.6"/>
    <x v="206"/>
    <n v="151.4"/>
    <n v="153.30000000000001"/>
    <n v="136.30000000000001"/>
    <n v="147.19999999999999"/>
    <n v="156.5"/>
    <n v="150.9"/>
    <n v="114.2"/>
    <n v="159.5"/>
    <n v="139.4"/>
    <n v="161.80000000000001"/>
    <n v="154"/>
    <n v="1966.8000000000002"/>
    <n v="183.5"/>
    <n v="152.5"/>
    <n v="144.4"/>
    <n v="151.4"/>
    <n v="448.29999999999995"/>
    <n v="154.69999999999999"/>
    <n v="141.9"/>
    <n v="146.4"/>
    <n v="154.4"/>
    <n v="135"/>
    <n v="148.30000000000001"/>
    <n v="156.4"/>
    <n v="151.6"/>
    <n v="147"/>
    <n v="1039.0999999999999"/>
    <n v="151.80000000000001"/>
  </r>
  <r>
    <x v="0"/>
    <x v="7"/>
    <x v="7"/>
    <n v="147.6"/>
    <x v="207"/>
    <n v="148.4"/>
    <n v="153.30000000000001"/>
    <n v="139.80000000000001"/>
    <n v="146.9"/>
    <n v="171"/>
    <n v="149.9"/>
    <n v="114.2"/>
    <n v="160"/>
    <n v="143.5"/>
    <n v="161.5"/>
    <n v="155.30000000000001"/>
    <n v="1978.6"/>
    <n v="180.9"/>
    <n v="155.1"/>
    <n v="149.30000000000001"/>
    <n v="154.30000000000001"/>
    <n v="458.7"/>
    <n v="155.5"/>
    <n v="145.80000000000001"/>
    <n v="151.9"/>
    <n v="158.80000000000001"/>
    <n v="143.6"/>
    <n v="152.19999999999999"/>
    <n v="162.69999999999999"/>
    <n v="153.6"/>
    <n v="153"/>
    <n v="1075.8000000000002"/>
    <n v="154.69999999999999"/>
  </r>
  <r>
    <x v="1"/>
    <x v="7"/>
    <x v="7"/>
    <n v="151.6"/>
    <x v="208"/>
    <n v="154.5"/>
    <n v="153.4"/>
    <n v="133.4"/>
    <n v="154.5"/>
    <n v="191.9"/>
    <n v="151.30000000000001"/>
    <n v="116.8"/>
    <n v="160"/>
    <n v="136.5"/>
    <n v="163.30000000000001"/>
    <n v="159.9"/>
    <n v="2024.8999999999999"/>
    <n v="187.2"/>
    <n v="150"/>
    <n v="135.19999999999999"/>
    <n v="147.80000000000001"/>
    <n v="433"/>
    <n v="155.5"/>
    <n v="138.30000000000001"/>
    <n v="144.5"/>
    <n v="148.69999999999999"/>
    <n v="133.9"/>
    <n v="141.19999999999999"/>
    <n v="155.5"/>
    <n v="155.19999999999999"/>
    <n v="144.80000000000001"/>
    <n v="1023.8"/>
    <n v="152.9"/>
  </r>
  <r>
    <x v="2"/>
    <x v="7"/>
    <x v="7"/>
    <n v="148.9"/>
    <x v="209"/>
    <n v="150.80000000000001"/>
    <n v="153.30000000000001"/>
    <n v="137.4"/>
    <n v="150.4"/>
    <n v="178.1"/>
    <n v="150.4"/>
    <n v="115.1"/>
    <n v="160"/>
    <n v="140.6"/>
    <n v="162.30000000000001"/>
    <n v="157"/>
    <n v="1995.1999999999998"/>
    <n v="182.6"/>
    <n v="153.1"/>
    <n v="143.4"/>
    <n v="151.69999999999999"/>
    <n v="448.2"/>
    <n v="155.5"/>
    <n v="143"/>
    <n v="148.4"/>
    <n v="155"/>
    <n v="138.5"/>
    <n v="146"/>
    <n v="158.5"/>
    <n v="154.30000000000001"/>
    <n v="149"/>
    <n v="1049.7"/>
    <n v="153.9"/>
  </r>
  <r>
    <x v="0"/>
    <x v="7"/>
    <x v="8"/>
    <n v="146.9"/>
    <x v="210"/>
    <n v="149.5"/>
    <n v="153.4"/>
    <n v="140.4"/>
    <n v="147"/>
    <n v="178.8"/>
    <n v="149.30000000000001"/>
    <n v="115.1"/>
    <n v="160"/>
    <n v="145.4"/>
    <n v="161.6"/>
    <n v="156.1"/>
    <n v="1987.3999999999999"/>
    <n v="182.9"/>
    <n v="155.4"/>
    <n v="149.9"/>
    <n v="154.6"/>
    <n v="459.9"/>
    <n v="156.30000000000001"/>
    <n v="146.4"/>
    <n v="151.6"/>
    <n v="159.1"/>
    <n v="144.6"/>
    <n v="152.80000000000001"/>
    <n v="161.1"/>
    <n v="157.4"/>
    <n v="153.69999999999999"/>
    <n v="1080.3"/>
    <n v="155.4"/>
  </r>
  <r>
    <x v="1"/>
    <x v="7"/>
    <x v="8"/>
    <n v="151.5"/>
    <x v="211"/>
    <n v="157.30000000000001"/>
    <n v="153.9"/>
    <n v="134.4"/>
    <n v="155.4"/>
    <n v="202"/>
    <n v="150.80000000000001"/>
    <n v="118.9"/>
    <n v="160.9"/>
    <n v="137.69999999999999"/>
    <n v="164.4"/>
    <n v="161.30000000000001"/>
    <n v="2041.6000000000001"/>
    <n v="188.7"/>
    <n v="150.19999999999999"/>
    <n v="136.30000000000001"/>
    <n v="148.1"/>
    <n v="434.6"/>
    <n v="156.30000000000001"/>
    <n v="137.19999999999999"/>
    <n v="145.4"/>
    <n v="150"/>
    <n v="135.1"/>
    <n v="141.80000000000001"/>
    <n v="154.9"/>
    <n v="159.80000000000001"/>
    <n v="146"/>
    <n v="1033"/>
    <n v="154"/>
  </r>
  <r>
    <x v="2"/>
    <x v="7"/>
    <x v="8"/>
    <n v="148.4"/>
    <x v="212"/>
    <n v="152.5"/>
    <n v="153.6"/>
    <n v="138.19999999999999"/>
    <n v="150.9"/>
    <n v="186.7"/>
    <n v="149.80000000000001"/>
    <n v="116.4"/>
    <n v="160.30000000000001"/>
    <n v="142.19999999999999"/>
    <n v="162.9"/>
    <n v="158"/>
    <n v="2007"/>
    <n v="184.4"/>
    <n v="153.4"/>
    <n v="144.30000000000001"/>
    <n v="152"/>
    <n v="449.70000000000005"/>
    <n v="156.30000000000001"/>
    <n v="142.9"/>
    <n v="148.69999999999999"/>
    <n v="155.6"/>
    <n v="139.6"/>
    <n v="146.6"/>
    <n v="157.5"/>
    <n v="158.4"/>
    <n v="150"/>
    <n v="1056.4000000000001"/>
    <n v="154.69999999999999"/>
  </r>
  <r>
    <x v="0"/>
    <x v="7"/>
    <x v="9"/>
    <n v="146"/>
    <x v="213"/>
    <n v="159.19999999999999"/>
    <n v="153.6"/>
    <n v="142.6"/>
    <n v="147.19999999999999"/>
    <n v="200.6"/>
    <n v="150.30000000000001"/>
    <n v="115.3"/>
    <n v="160.9"/>
    <n v="147.4"/>
    <n v="161.9"/>
    <n v="159.6"/>
    <n v="2030.9"/>
    <n v="182.7"/>
    <n v="155.69999999999999"/>
    <n v="150.6"/>
    <n v="155"/>
    <n v="461.29999999999995"/>
    <n v="156.5"/>
    <n v="146.80000000000001"/>
    <n v="152"/>
    <n v="159.5"/>
    <n v="146.4"/>
    <n v="152.4"/>
    <n v="162.5"/>
    <n v="156.19999999999999"/>
    <n v="154.30000000000001"/>
    <n v="1083.3"/>
    <n v="157.5"/>
  </r>
  <r>
    <x v="1"/>
    <x v="7"/>
    <x v="9"/>
    <n v="150.6"/>
    <x v="214"/>
    <n v="164.8"/>
    <n v="153.69999999999999"/>
    <n v="135.69999999999999"/>
    <n v="155.69999999999999"/>
    <n v="226"/>
    <n v="152.19999999999999"/>
    <n v="118.1"/>
    <n v="161.30000000000001"/>
    <n v="139.19999999999999"/>
    <n v="164.8"/>
    <n v="164.4"/>
    <n v="2080.1999999999998"/>
    <n v="188.7"/>
    <n v="150.5"/>
    <n v="136.1"/>
    <n v="148.30000000000001"/>
    <n v="434.90000000000003"/>
    <n v="156.5"/>
    <n v="137.1"/>
    <n v="145.1"/>
    <n v="151"/>
    <n v="135.4"/>
    <n v="142"/>
    <n v="155.69999999999999"/>
    <n v="158.1"/>
    <n v="146.19999999999999"/>
    <n v="1033.5"/>
    <n v="155.19999999999999"/>
  </r>
  <r>
    <x v="2"/>
    <x v="7"/>
    <x v="9"/>
    <n v="147.5"/>
    <x v="215"/>
    <n v="161.4"/>
    <n v="153.6"/>
    <n v="140.1"/>
    <n v="151.19999999999999"/>
    <n v="209.2"/>
    <n v="150.9"/>
    <n v="116.2"/>
    <n v="161"/>
    <n v="144"/>
    <n v="163.19999999999999"/>
    <n v="161.4"/>
    <n v="2048.6000000000004"/>
    <n v="184.3"/>
    <n v="153.69999999999999"/>
    <n v="144.6"/>
    <n v="152.30000000000001"/>
    <n v="450.59999999999997"/>
    <n v="156.5"/>
    <n v="143.1"/>
    <n v="148.69999999999999"/>
    <n v="156.30000000000001"/>
    <n v="140.6"/>
    <n v="146.5"/>
    <n v="158.5"/>
    <n v="157"/>
    <n v="150.4"/>
    <n v="1058"/>
    <n v="156.4"/>
  </r>
  <r>
    <x v="0"/>
    <x v="7"/>
    <x v="10"/>
    <n v="145.4"/>
    <x v="216"/>
    <n v="171.6"/>
    <n v="153.80000000000001"/>
    <n v="145.4"/>
    <n v="146.5"/>
    <n v="222.2"/>
    <n v="155.9"/>
    <n v="114.9"/>
    <n v="162"/>
    <n v="150"/>
    <n v="162.69999999999999"/>
    <n v="163.4"/>
    <n v="2082.4"/>
    <n v="183.4"/>
    <n v="156.30000000000001"/>
    <n v="151"/>
    <n v="155.5"/>
    <n v="462.8"/>
    <n v="158"/>
    <n v="147.5"/>
    <n v="152.80000000000001"/>
    <n v="160.4"/>
    <n v="146.1"/>
    <n v="153.6"/>
    <n v="161.6"/>
    <n v="156.19999999999999"/>
    <n v="154.5"/>
    <n v="1085.2"/>
    <n v="159.80000000000001"/>
  </r>
  <r>
    <x v="1"/>
    <x v="7"/>
    <x v="10"/>
    <n v="149.69999999999999"/>
    <x v="217"/>
    <n v="176.9"/>
    <n v="153.9"/>
    <n v="138"/>
    <n v="150.5"/>
    <n v="245.3"/>
    <n v="158.69999999999999"/>
    <n v="117.2"/>
    <n v="161.4"/>
    <n v="141.5"/>
    <n v="165.1"/>
    <n v="167"/>
    <n v="2120.6999999999998"/>
    <n v="188.8"/>
    <n v="151.1"/>
    <n v="136.4"/>
    <n v="148.80000000000001"/>
    <n v="436.3"/>
    <n v="158"/>
    <n v="137.30000000000001"/>
    <n v="145.1"/>
    <n v="152"/>
    <n v="135.19999999999999"/>
    <n v="144.4"/>
    <n v="156.4"/>
    <n v="157.9"/>
    <n v="146.6"/>
    <n v="1037.5999999999999"/>
    <n v="156.69999999999999"/>
  </r>
  <r>
    <x v="2"/>
    <x v="7"/>
    <x v="10"/>
    <n v="146.80000000000001"/>
    <x v="218"/>
    <n v="173.6"/>
    <n v="153.80000000000001"/>
    <n v="142.69999999999999"/>
    <n v="148.4"/>
    <n v="230"/>
    <n v="156.80000000000001"/>
    <n v="115.7"/>
    <n v="161.80000000000001"/>
    <n v="146.5"/>
    <n v="163.80000000000001"/>
    <n v="164.7"/>
    <n v="2095.6"/>
    <n v="184.8"/>
    <n v="154.30000000000001"/>
    <n v="144.9"/>
    <n v="152.80000000000001"/>
    <n v="452.00000000000006"/>
    <n v="158"/>
    <n v="143.6"/>
    <n v="149.19999999999999"/>
    <n v="157.19999999999999"/>
    <n v="140.4"/>
    <n v="148.4"/>
    <n v="158.6"/>
    <n v="156.9"/>
    <n v="150.69999999999999"/>
    <n v="1061.3999999999999"/>
    <n v="158.4"/>
  </r>
  <r>
    <x v="0"/>
    <x v="7"/>
    <x v="11"/>
    <n v="144.6"/>
    <x v="219"/>
    <n v="173.4"/>
    <n v="154"/>
    <n v="150"/>
    <n v="145.9"/>
    <n v="225.2"/>
    <n v="159.5"/>
    <n v="114.4"/>
    <n v="163.5"/>
    <n v="153.4"/>
    <n v="163.6"/>
    <n v="164.5"/>
    <n v="2100.5"/>
    <n v="183.6"/>
    <n v="157"/>
    <n v="151.6"/>
    <n v="156.30000000000001"/>
    <n v="464.90000000000003"/>
    <n v="158.4"/>
    <n v="148.69999999999999"/>
    <n v="153.4"/>
    <n v="161.6"/>
    <n v="146.4"/>
    <n v="153.9"/>
    <n v="162.9"/>
    <n v="156.6"/>
    <n v="155.19999999999999"/>
    <n v="1090"/>
    <n v="160.69999999999999"/>
  </r>
  <r>
    <x v="1"/>
    <x v="7"/>
    <x v="11"/>
    <n v="149"/>
    <x v="220"/>
    <n v="178.3"/>
    <n v="154.19999999999999"/>
    <n v="140.69999999999999"/>
    <n v="149.69999999999999"/>
    <n v="240.9"/>
    <n v="161.5"/>
    <n v="117.1"/>
    <n v="161.9"/>
    <n v="143.30000000000001"/>
    <n v="166.1"/>
    <n v="167"/>
    <n v="2125.4"/>
    <n v="190.2"/>
    <n v="151.9"/>
    <n v="136.69999999999999"/>
    <n v="149.6"/>
    <n v="438.20000000000005"/>
    <n v="158.4"/>
    <n v="137.9"/>
    <n v="145.5"/>
    <n v="152.9"/>
    <n v="135.5"/>
    <n v="144.30000000000001"/>
    <n v="156.9"/>
    <n v="157.9"/>
    <n v="146.9"/>
    <n v="1039.9000000000001"/>
    <n v="156.9"/>
  </r>
  <r>
    <x v="2"/>
    <x v="7"/>
    <x v="11"/>
    <n v="146"/>
    <x v="218"/>
    <n v="175.3"/>
    <n v="154.1"/>
    <n v="146.6"/>
    <n v="147.69999999999999"/>
    <n v="230.5"/>
    <n v="160.19999999999999"/>
    <n v="115.3"/>
    <n v="163"/>
    <n v="149.19999999999999"/>
    <n v="164.8"/>
    <n v="165.4"/>
    <n v="2109.1"/>
    <n v="185.4"/>
    <n v="155"/>
    <n v="145.4"/>
    <n v="153.6"/>
    <n v="454"/>
    <n v="158.4"/>
    <n v="144.6"/>
    <n v="149.69999999999999"/>
    <n v="158.30000000000001"/>
    <n v="140.69999999999999"/>
    <n v="148.5"/>
    <n v="159.4"/>
    <n v="157.1"/>
    <n v="151.19999999999999"/>
    <n v="1064.9000000000001"/>
    <n v="158.9"/>
  </r>
  <r>
    <x v="0"/>
    <x v="8"/>
    <x v="0"/>
    <n v="143.4"/>
    <x v="221"/>
    <n v="173.4"/>
    <n v="154"/>
    <n v="154.80000000000001"/>
    <n v="147"/>
    <n v="187.8"/>
    <n v="159.5"/>
    <n v="113.8"/>
    <n v="164.5"/>
    <n v="156.1"/>
    <n v="164.3"/>
    <n v="159.6"/>
    <n v="2065.6999999999998"/>
    <n v="184.6"/>
    <n v="157.5"/>
    <n v="152.4"/>
    <n v="156.80000000000001"/>
    <n v="466.7"/>
    <n v="157.69999999999999"/>
    <n v="150.9"/>
    <n v="153.9"/>
    <n v="162.5"/>
    <n v="147.5"/>
    <n v="155.1"/>
    <n v="163.5"/>
    <n v="156.19999999999999"/>
    <n v="155.9"/>
    <n v="1094.6000000000001"/>
    <n v="158.5"/>
  </r>
  <r>
    <x v="1"/>
    <x v="8"/>
    <x v="0"/>
    <n v="148"/>
    <x v="222"/>
    <n v="178.4"/>
    <n v="154.4"/>
    <n v="144.1"/>
    <n v="152.6"/>
    <n v="206.8"/>
    <n v="162.1"/>
    <n v="116.3"/>
    <n v="163"/>
    <n v="145.9"/>
    <n v="167.2"/>
    <n v="163.4"/>
    <n v="2097"/>
    <n v="191.8"/>
    <n v="152.5"/>
    <n v="137.30000000000001"/>
    <n v="150.19999999999999"/>
    <n v="440"/>
    <n v="157.69999999999999"/>
    <n v="142.9"/>
    <n v="145.69999999999999"/>
    <n v="154.1"/>
    <n v="136.9"/>
    <n v="145.4"/>
    <n v="156.1"/>
    <n v="157.69999999999999"/>
    <n v="147.6"/>
    <n v="1043.4999999999998"/>
    <n v="156"/>
  </r>
  <r>
    <x v="2"/>
    <x v="8"/>
    <x v="0"/>
    <n v="144.9"/>
    <x v="223"/>
    <n v="175.3"/>
    <n v="154.1"/>
    <n v="150.9"/>
    <n v="149.6"/>
    <n v="194.2"/>
    <n v="160.4"/>
    <n v="114.6"/>
    <n v="164"/>
    <n v="151.80000000000001"/>
    <n v="165.6"/>
    <n v="161"/>
    <n v="2076.5"/>
    <n v="186.5"/>
    <n v="155.5"/>
    <n v="146.1"/>
    <n v="154.19999999999999"/>
    <n v="455.8"/>
    <n v="157.69999999999999"/>
    <n v="147.9"/>
    <n v="150"/>
    <n v="159.30000000000001"/>
    <n v="141.9"/>
    <n v="149.6"/>
    <n v="159.19999999999999"/>
    <n v="156.80000000000001"/>
    <n v="151.9"/>
    <n v="1068.7"/>
    <n v="157.30000000000001"/>
  </r>
  <r>
    <x v="0"/>
    <x v="8"/>
    <x v="1"/>
    <n v="142.80000000000001"/>
    <x v="224"/>
    <n v="168"/>
    <n v="154.4"/>
    <n v="163"/>
    <n v="147.80000000000001"/>
    <n v="149.69999999999999"/>
    <n v="158.30000000000001"/>
    <n v="111.8"/>
    <n v="165"/>
    <n v="160"/>
    <n v="165.8"/>
    <n v="154.69999999999999"/>
    <n v="2025.3"/>
    <n v="186.5"/>
    <n v="159.1"/>
    <n v="153.9"/>
    <n v="158.4"/>
    <n v="471.4"/>
    <n v="159.80000000000001"/>
    <n v="154.4"/>
    <n v="154.80000000000001"/>
    <n v="164.3"/>
    <n v="150.19999999999999"/>
    <n v="157"/>
    <n v="163.6"/>
    <n v="155.19999999999999"/>
    <n v="157.19999999999999"/>
    <n v="1102.3"/>
    <n v="156.69999999999999"/>
  </r>
  <r>
    <x v="1"/>
    <x v="8"/>
    <x v="1"/>
    <n v="147.6"/>
    <x v="225"/>
    <n v="169.9"/>
    <n v="155.1"/>
    <n v="151.4"/>
    <n v="154"/>
    <n v="180.2"/>
    <n v="159.80000000000001"/>
    <n v="114.9"/>
    <n v="162.5"/>
    <n v="149.19999999999999"/>
    <n v="169.4"/>
    <n v="160.80000000000001"/>
    <n v="2066"/>
    <n v="193.3"/>
    <n v="154.19999999999999"/>
    <n v="138.19999999999999"/>
    <n v="151.80000000000001"/>
    <n v="444.2"/>
    <n v="159.80000000000001"/>
    <n v="149.1"/>
    <n v="146.5"/>
    <n v="156.30000000000001"/>
    <n v="140.5"/>
    <n v="147.30000000000001"/>
    <n v="156.6"/>
    <n v="156.69999999999999"/>
    <n v="149.30000000000001"/>
    <n v="1053.2"/>
    <n v="156.5"/>
  </r>
  <r>
    <x v="2"/>
    <x v="8"/>
    <x v="1"/>
    <n v="144.30000000000001"/>
    <x v="226"/>
    <n v="168.7"/>
    <n v="154.69999999999999"/>
    <n v="158.69999999999999"/>
    <n v="150.69999999999999"/>
    <n v="160"/>
    <n v="158.80000000000001"/>
    <n v="112.8"/>
    <n v="164.2"/>
    <n v="155.5"/>
    <n v="167.5"/>
    <n v="156.9"/>
    <n v="2039.3000000000002"/>
    <n v="188.3"/>
    <n v="157.19999999999999"/>
    <n v="147.4"/>
    <n v="155.80000000000001"/>
    <n v="460.40000000000003"/>
    <n v="159.80000000000001"/>
    <n v="152.4"/>
    <n v="150.9"/>
    <n v="161.30000000000001"/>
    <n v="145.1"/>
    <n v="151.5"/>
    <n v="159.5"/>
    <n v="155.80000000000001"/>
    <n v="153.4"/>
    <n v="1077.5000000000002"/>
    <n v="156.6"/>
  </r>
  <r>
    <x v="0"/>
    <x v="8"/>
    <x v="2"/>
    <n v="142.5"/>
    <x v="227"/>
    <n v="163.19999999999999"/>
    <n v="154.5"/>
    <n v="168.2"/>
    <n v="150.5"/>
    <n v="141"/>
    <n v="159.19999999999999"/>
    <n v="111.7"/>
    <n v="164"/>
    <n v="160.6"/>
    <n v="166.4"/>
    <n v="154.5"/>
    <n v="2025.7"/>
    <n v="186.1"/>
    <n v="159.6"/>
    <n v="154.4"/>
    <n v="158.9"/>
    <n v="472.9"/>
    <n v="159.9"/>
    <n v="156"/>
    <n v="154.80000000000001"/>
    <n v="164.6"/>
    <n v="151.30000000000001"/>
    <n v="157.80000000000001"/>
    <n v="163.80000000000001"/>
    <n v="153.1"/>
    <n v="157.30000000000001"/>
    <n v="1102.7"/>
    <n v="156.69999999999999"/>
  </r>
  <r>
    <x v="1"/>
    <x v="8"/>
    <x v="2"/>
    <n v="147.5"/>
    <x v="228"/>
    <n v="164.7"/>
    <n v="155.6"/>
    <n v="156.4"/>
    <n v="157.30000000000001"/>
    <n v="166.1"/>
    <n v="161.1"/>
    <n v="114.3"/>
    <n v="162.6"/>
    <n v="150.69999999999999"/>
    <n v="170.3"/>
    <n v="160.4"/>
    <n v="2064.4999999999995"/>
    <n v="193.5"/>
    <n v="155.1"/>
    <n v="138.69999999999999"/>
    <n v="152.6"/>
    <n v="446.4"/>
    <n v="159.9"/>
    <n v="154.80000000000001"/>
    <n v="147.19999999999999"/>
    <n v="156.9"/>
    <n v="141.69999999999999"/>
    <n v="148.6"/>
    <n v="157.6"/>
    <n v="154.9"/>
    <n v="150"/>
    <n v="1056.9000000000001"/>
    <n v="156.9"/>
  </r>
  <r>
    <x v="2"/>
    <x v="8"/>
    <x v="2"/>
    <n v="144.1"/>
    <x v="229"/>
    <n v="163.80000000000001"/>
    <n v="154.9"/>
    <n v="163.9"/>
    <n v="153.69999999999999"/>
    <n v="149.5"/>
    <n v="159.80000000000001"/>
    <n v="112.6"/>
    <n v="163.5"/>
    <n v="156.5"/>
    <n v="168.2"/>
    <n v="156.69999999999999"/>
    <n v="2039.3999999999999"/>
    <n v="188.1"/>
    <n v="157.80000000000001"/>
    <n v="147.9"/>
    <n v="156.4"/>
    <n v="462.1"/>
    <n v="159.9"/>
    <n v="155.5"/>
    <n v="151.19999999999999"/>
    <n v="161.69999999999999"/>
    <n v="146.19999999999999"/>
    <n v="152.6"/>
    <n v="160.19999999999999"/>
    <n v="153.80000000000001"/>
    <n v="153.80000000000001"/>
    <n v="1079.4999999999998"/>
    <n v="156.80000000000001"/>
  </r>
  <r>
    <x v="0"/>
    <x v="8"/>
    <x v="3"/>
    <n v="142.69999999999999"/>
    <x v="217"/>
    <n v="163.4"/>
    <n v="155"/>
    <n v="175.2"/>
    <n v="160.6"/>
    <n v="135.1"/>
    <n v="161.1"/>
    <n v="112.2"/>
    <n v="164.4"/>
    <n v="161.9"/>
    <n v="166.8"/>
    <n v="155.6"/>
    <n v="2049.5"/>
    <n v="186.8"/>
    <n v="160.69999999999999"/>
    <n v="155.1"/>
    <n v="159.9"/>
    <n v="475.69999999999993"/>
    <n v="161.4"/>
    <n v="156"/>
    <n v="155.5"/>
    <n v="165.3"/>
    <n v="151.69999999999999"/>
    <n v="158.6"/>
    <n v="164.1"/>
    <n v="154.6"/>
    <n v="158"/>
    <n v="1107.8000000000002"/>
    <n v="157.6"/>
  </r>
  <r>
    <x v="1"/>
    <x v="8"/>
    <x v="3"/>
    <n v="147.6"/>
    <x v="230"/>
    <n v="166.4"/>
    <n v="156"/>
    <n v="161.4"/>
    <n v="168.8"/>
    <n v="161.6"/>
    <n v="162.80000000000001"/>
    <n v="114.8"/>
    <n v="162.80000000000001"/>
    <n v="151.5"/>
    <n v="171.4"/>
    <n v="162"/>
    <n v="2089.6"/>
    <n v="194.4"/>
    <n v="155.9"/>
    <n v="139.30000000000001"/>
    <n v="153.4"/>
    <n v="448.6"/>
    <n v="161.4"/>
    <n v="154.9"/>
    <n v="147.6"/>
    <n v="157.5"/>
    <n v="142.1"/>
    <n v="149.1"/>
    <n v="157.6"/>
    <n v="156.6"/>
    <n v="150.5"/>
    <n v="1061"/>
    <n v="158"/>
  </r>
  <r>
    <x v="2"/>
    <x v="8"/>
    <x v="3"/>
    <n v="144.30000000000001"/>
    <x v="231"/>
    <n v="164.6"/>
    <n v="155.4"/>
    <n v="170.1"/>
    <n v="164.4"/>
    <n v="144.1"/>
    <n v="161.69999999999999"/>
    <n v="113.1"/>
    <n v="163.9"/>
    <n v="157.6"/>
    <n v="168.9"/>
    <n v="158"/>
    <n v="2064.1"/>
    <n v="188.8"/>
    <n v="158.80000000000001"/>
    <n v="148.5"/>
    <n v="157.30000000000001"/>
    <n v="464.6"/>
    <n v="161.4"/>
    <n v="155.6"/>
    <n v="151.80000000000001"/>
    <n v="162.30000000000001"/>
    <n v="146.6"/>
    <n v="153.19999999999999"/>
    <n v="160.30000000000001"/>
    <n v="155.4"/>
    <n v="154.4"/>
    <n v="1084"/>
    <n v="157.80000000000001"/>
  </r>
  <r>
    <x v="0"/>
    <x v="8"/>
    <x v="4"/>
    <n v="145.1"/>
    <x v="232"/>
    <n v="168.6"/>
    <n v="155.80000000000001"/>
    <n v="184.4"/>
    <n v="162.30000000000001"/>
    <n v="138.4"/>
    <n v="165.1"/>
    <n v="114.3"/>
    <n v="169.7"/>
    <n v="164.6"/>
    <n v="169.8"/>
    <n v="158.69999999999999"/>
    <n v="2095.2999999999997"/>
    <n v="189.6"/>
    <n v="165.3"/>
    <n v="160.6"/>
    <n v="164.5"/>
    <n v="490.4"/>
    <n v="161.6"/>
    <n v="161.69999999999999"/>
    <n v="158.80000000000001"/>
    <n v="169.1"/>
    <n v="153.19999999999999"/>
    <n v="160"/>
    <n v="167.6"/>
    <n v="159.30000000000001"/>
    <n v="161.1"/>
    <n v="1129.0999999999999"/>
    <n v="161.1"/>
  </r>
  <r>
    <x v="1"/>
    <x v="8"/>
    <x v="4"/>
    <n v="148.80000000000001"/>
    <x v="233"/>
    <n v="173"/>
    <n v="156.5"/>
    <n v="168.8"/>
    <n v="172.5"/>
    <n v="166.5"/>
    <n v="165.9"/>
    <n v="115.9"/>
    <n v="165.2"/>
    <n v="152"/>
    <n v="171.1"/>
    <n v="164.2"/>
    <n v="2124.7000000000003"/>
    <n v="198.2"/>
    <n v="156.5"/>
    <n v="140.19999999999999"/>
    <n v="154.1"/>
    <n v="450.79999999999995"/>
    <n v="161.6"/>
    <n v="155.5"/>
    <n v="150.1"/>
    <n v="160.4"/>
    <n v="145"/>
    <n v="152.6"/>
    <n v="156.6"/>
    <n v="157.5"/>
    <n v="152.30000000000001"/>
    <n v="1074.5"/>
    <n v="159.5"/>
  </r>
  <r>
    <x v="2"/>
    <x v="8"/>
    <x v="4"/>
    <n v="146.30000000000001"/>
    <x v="234"/>
    <n v="170.3"/>
    <n v="156.1"/>
    <n v="178.7"/>
    <n v="167.1"/>
    <n v="147.9"/>
    <n v="165.4"/>
    <n v="114.8"/>
    <n v="168.2"/>
    <n v="159.30000000000001"/>
    <n v="170.4"/>
    <n v="160.69999999999999"/>
    <n v="2105.7000000000003"/>
    <n v="191.9"/>
    <n v="161.80000000000001"/>
    <n v="152.1"/>
    <n v="160.4"/>
    <n v="474.29999999999995"/>
    <n v="161.6"/>
    <n v="159.4"/>
    <n v="154.69999999999999"/>
    <n v="165.8"/>
    <n v="148.9"/>
    <n v="155.80000000000001"/>
    <n v="161.19999999999999"/>
    <n v="158.6"/>
    <n v="156.80000000000001"/>
    <n v="1101.8000000000002"/>
    <n v="160.4"/>
  </r>
  <r>
    <x v="0"/>
    <x v="8"/>
    <x v="5"/>
    <n v="145.6"/>
    <x v="235"/>
    <n v="179.3"/>
    <n v="156.1"/>
    <n v="190.4"/>
    <n v="158.6"/>
    <n v="144.69999999999999"/>
    <n v="165.5"/>
    <n v="114.6"/>
    <n v="170"/>
    <n v="165.5"/>
    <n v="171.7"/>
    <n v="160.5"/>
    <n v="2122.6"/>
    <n v="189.1"/>
    <n v="165.3"/>
    <n v="159.9"/>
    <n v="164.6"/>
    <n v="489.80000000000007"/>
    <n v="160.5"/>
    <n v="162.1"/>
    <n v="159.19999999999999"/>
    <n v="169.7"/>
    <n v="154.19999999999999"/>
    <n v="160.4"/>
    <n v="166.8"/>
    <n v="159.4"/>
    <n v="161.5"/>
    <n v="1131.1999999999998"/>
    <n v="162.1"/>
  </r>
  <r>
    <x v="1"/>
    <x v="8"/>
    <x v="5"/>
    <n v="149.19999999999999"/>
    <x v="236"/>
    <n v="182.8"/>
    <n v="156.5"/>
    <n v="172.2"/>
    <n v="171.5"/>
    <n v="176.2"/>
    <n v="166.9"/>
    <n v="116.1"/>
    <n v="165.5"/>
    <n v="152.30000000000001"/>
    <n v="173.3"/>
    <n v="166.2"/>
    <n v="2154.1999999999998"/>
    <n v="195.6"/>
    <n v="157.30000000000001"/>
    <n v="140.5"/>
    <n v="154.80000000000001"/>
    <n v="452.6"/>
    <n v="160.5"/>
    <n v="156.1"/>
    <n v="149.80000000000001"/>
    <n v="160.80000000000001"/>
    <n v="147.5"/>
    <n v="150.69999999999999"/>
    <n v="158.1"/>
    <n v="158"/>
    <n v="153.4"/>
    <n v="1078.3"/>
    <n v="160.4"/>
  </r>
  <r>
    <x v="2"/>
    <x v="8"/>
    <x v="5"/>
    <n v="146.69999999999999"/>
    <x v="237"/>
    <n v="180.7"/>
    <n v="156.19999999999999"/>
    <n v="183.7"/>
    <n v="164.6"/>
    <n v="155.4"/>
    <n v="166"/>
    <n v="115.1"/>
    <n v="168.5"/>
    <n v="160"/>
    <n v="172.4"/>
    <n v="162.6"/>
    <n v="2133.9"/>
    <n v="190.8"/>
    <n v="162.19999999999999"/>
    <n v="151.80000000000001"/>
    <n v="160.69999999999999"/>
    <n v="474.7"/>
    <n v="160.5"/>
    <n v="159.80000000000001"/>
    <n v="154.80000000000001"/>
    <n v="166.3"/>
    <n v="150.69999999999999"/>
    <n v="154.9"/>
    <n v="161.69999999999999"/>
    <n v="158.80000000000001"/>
    <n v="157.6"/>
    <n v="1104.8"/>
    <n v="161.30000000000001"/>
  </r>
  <r>
    <x v="0"/>
    <x v="8"/>
    <x v="6"/>
    <n v="145.1"/>
    <x v="238"/>
    <n v="180.4"/>
    <n v="157.1"/>
    <n v="188.7"/>
    <n v="157.69999999999999"/>
    <n v="152.80000000000001"/>
    <n v="163.6"/>
    <n v="113.9"/>
    <n v="169.7"/>
    <n v="166.2"/>
    <n v="171"/>
    <n v="161.69999999999999"/>
    <n v="2132.4"/>
    <n v="189.7"/>
    <n v="166"/>
    <n v="161.1"/>
    <n v="165.3"/>
    <n v="492.40000000000003"/>
    <n v="161.5"/>
    <n v="162.5"/>
    <n v="160.30000000000001"/>
    <n v="170.4"/>
    <n v="157.1"/>
    <n v="160.69999999999999"/>
    <n v="167.2"/>
    <n v="160.4"/>
    <n v="162.80000000000001"/>
    <n v="1138.9000000000001"/>
    <n v="163.19999999999999"/>
  </r>
  <r>
    <x v="1"/>
    <x v="8"/>
    <x v="6"/>
    <n v="149.1"/>
    <x v="239"/>
    <n v="185"/>
    <n v="158.19999999999999"/>
    <n v="170.6"/>
    <n v="170.9"/>
    <n v="186.4"/>
    <n v="164.7"/>
    <n v="115.7"/>
    <n v="165.5"/>
    <n v="153.4"/>
    <n v="173.5"/>
    <n v="167.9"/>
    <n v="2171.8000000000002"/>
    <n v="195.5"/>
    <n v="157.9"/>
    <n v="141.9"/>
    <n v="155.5"/>
    <n v="455.3"/>
    <n v="161.5"/>
    <n v="157.69999999999999"/>
    <n v="150.69999999999999"/>
    <n v="161.5"/>
    <n v="149.5"/>
    <n v="151.19999999999999"/>
    <n v="160.30000000000001"/>
    <n v="159.6"/>
    <n v="155"/>
    <n v="1087.8000000000002"/>
    <n v="161.80000000000001"/>
  </r>
  <r>
    <x v="2"/>
    <x v="8"/>
    <x v="6"/>
    <n v="146.4"/>
    <x v="240"/>
    <n v="182.2"/>
    <n v="157.5"/>
    <n v="182.1"/>
    <n v="163.9"/>
    <n v="164.2"/>
    <n v="164"/>
    <n v="114.5"/>
    <n v="168.3"/>
    <n v="160.9"/>
    <n v="172.2"/>
    <n v="164"/>
    <n v="2147"/>
    <n v="191.2"/>
    <n v="162.80000000000001"/>
    <n v="153.1"/>
    <n v="161.4"/>
    <n v="477.29999999999995"/>
    <n v="161.5"/>
    <n v="160.69999999999999"/>
    <n v="155.80000000000001"/>
    <n v="167"/>
    <n v="153.1"/>
    <n v="155.30000000000001"/>
    <n v="163.19999999999999"/>
    <n v="160.1"/>
    <n v="159"/>
    <n v="1113.5"/>
    <n v="162.5"/>
  </r>
  <r>
    <x v="0"/>
    <x v="8"/>
    <x v="7"/>
    <n v="144.9"/>
    <x v="241"/>
    <n v="176.5"/>
    <n v="157.5"/>
    <n v="190.9"/>
    <n v="155.69999999999999"/>
    <n v="153.9"/>
    <n v="162.80000000000001"/>
    <n v="115.2"/>
    <n v="169.8"/>
    <n v="167.6"/>
    <n v="171.9"/>
    <n v="161.80000000000001"/>
    <n v="2130.8000000000002"/>
    <n v="190.2"/>
    <n v="167"/>
    <n v="162.6"/>
    <n v="166.3"/>
    <n v="495.90000000000003"/>
    <n v="162.1"/>
    <n v="163.1"/>
    <n v="160.9"/>
    <n v="171.1"/>
    <n v="157.69999999999999"/>
    <n v="161.1"/>
    <n v="167.5"/>
    <n v="160.30000000000001"/>
    <n v="163.30000000000001"/>
    <n v="1141.8999999999999"/>
    <n v="163.6"/>
  </r>
  <r>
    <x v="1"/>
    <x v="8"/>
    <x v="7"/>
    <n v="149.30000000000001"/>
    <x v="242"/>
    <n v="174.1"/>
    <n v="159.19999999999999"/>
    <n v="175"/>
    <n v="161.30000000000001"/>
    <n v="183.3"/>
    <n v="164.5"/>
    <n v="120.4"/>
    <n v="166.2"/>
    <n v="154.80000000000001"/>
    <n v="175.1"/>
    <n v="167.3"/>
    <n v="2157.9"/>
    <n v="196.5"/>
    <n v="159.80000000000001"/>
    <n v="143.6"/>
    <n v="157.30000000000001"/>
    <n v="460.7"/>
    <n v="162.1"/>
    <n v="160.69999999999999"/>
    <n v="153.19999999999999"/>
    <n v="162.80000000000001"/>
    <n v="150.4"/>
    <n v="153.69999999999999"/>
    <n v="160.4"/>
    <n v="159.6"/>
    <n v="156"/>
    <n v="1096.0999999999999"/>
    <n v="162.30000000000001"/>
  </r>
  <r>
    <x v="2"/>
    <x v="8"/>
    <x v="7"/>
    <n v="146.6"/>
    <x v="243"/>
    <n v="172.8"/>
    <n v="158.4"/>
    <n v="188"/>
    <n v="156.80000000000001"/>
    <n v="162.19999999999999"/>
    <n v="164.1"/>
    <n v="119.7"/>
    <n v="168.8"/>
    <n v="162.69999999999999"/>
    <n v="173.9"/>
    <n v="164"/>
    <n v="2142"/>
    <n v="192.1"/>
    <n v="164.5"/>
    <n v="155.30000000000001"/>
    <n v="163.19999999999999"/>
    <n v="483"/>
    <n v="162.1"/>
    <n v="162.6"/>
    <n v="157.5"/>
    <n v="168.4"/>
    <n v="154"/>
    <n v="157.6"/>
    <n v="163.80000000000001"/>
    <n v="160"/>
    <n v="160"/>
    <n v="1121.3"/>
    <n v="163.19999999999999"/>
  </r>
  <r>
    <x v="0"/>
    <x v="8"/>
    <x v="8"/>
    <n v="145.4"/>
    <x v="244"/>
    <n v="172"/>
    <n v="158"/>
    <n v="195.5"/>
    <n v="152.69999999999999"/>
    <n v="151.4"/>
    <n v="163.9"/>
    <n v="119.3"/>
    <n v="170.1"/>
    <n v="168.3"/>
    <n v="172.8"/>
    <n v="162.1"/>
    <n v="2133.6"/>
    <n v="190.5"/>
    <n v="167.7"/>
    <n v="163.6"/>
    <n v="167.1"/>
    <n v="498.4"/>
    <n v="162.1"/>
    <n v="163.69999999999999"/>
    <n v="161.30000000000001"/>
    <n v="171.9"/>
    <n v="157.80000000000001"/>
    <n v="162.69999999999999"/>
    <n v="168.5"/>
    <n v="160.19999999999999"/>
    <n v="163.80000000000001"/>
    <n v="1146.2"/>
    <n v="164"/>
  </r>
  <r>
    <x v="1"/>
    <x v="8"/>
    <x v="8"/>
    <n v="149.30000000000001"/>
    <x v="242"/>
    <n v="174.1"/>
    <n v="159.1"/>
    <n v="175"/>
    <n v="161.19999999999999"/>
    <n v="183.5"/>
    <n v="164.5"/>
    <n v="120.4"/>
    <n v="166.2"/>
    <n v="154.80000000000001"/>
    <n v="175.1"/>
    <n v="167.3"/>
    <n v="2157.9"/>
    <n v="196.5"/>
    <n v="159.80000000000001"/>
    <n v="143.6"/>
    <n v="157.4"/>
    <n v="460.79999999999995"/>
    <n v="162.1"/>
    <n v="160.80000000000001"/>
    <n v="153.30000000000001"/>
    <n v="162.80000000000001"/>
    <n v="150.5"/>
    <n v="153.9"/>
    <n v="160.30000000000001"/>
    <n v="159.6"/>
    <n v="156"/>
    <n v="1096.4000000000001"/>
    <n v="162.30000000000001"/>
  </r>
  <r>
    <x v="2"/>
    <x v="8"/>
    <x v="8"/>
    <n v="146.6"/>
    <x v="243"/>
    <n v="172.8"/>
    <n v="158.4"/>
    <n v="188"/>
    <n v="156.69999999999999"/>
    <n v="162.30000000000001"/>
    <n v="164.1"/>
    <n v="119.7"/>
    <n v="168.8"/>
    <n v="162.69999999999999"/>
    <n v="173.9"/>
    <n v="164"/>
    <n v="2142"/>
    <n v="192.1"/>
    <n v="164.6"/>
    <n v="155.30000000000001"/>
    <n v="163.30000000000001"/>
    <n v="483.2"/>
    <n v="162.1"/>
    <n v="162.6"/>
    <n v="157.5"/>
    <n v="168.4"/>
    <n v="154"/>
    <n v="157.69999999999999"/>
    <n v="163.69999999999999"/>
    <n v="160"/>
    <n v="160"/>
    <n v="1121.3"/>
    <n v="163.19999999999999"/>
  </r>
  <r>
    <x v="0"/>
    <x v="8"/>
    <x v="9"/>
    <n v="146.1"/>
    <x v="230"/>
    <n v="170.1"/>
    <n v="158.4"/>
    <n v="198.8"/>
    <n v="152.6"/>
    <n v="170.4"/>
    <n v="165.2"/>
    <n v="121.6"/>
    <n v="170.6"/>
    <n v="168.8"/>
    <n v="173.6"/>
    <n v="165.5"/>
    <n v="2164.1999999999998"/>
    <n v="191.2"/>
    <n v="168.9"/>
    <n v="164.8"/>
    <n v="168.3"/>
    <n v="502.00000000000006"/>
    <n v="163.6"/>
    <n v="165.5"/>
    <n v="162"/>
    <n v="172.5"/>
    <n v="159.5"/>
    <n v="163.19999999999999"/>
    <n v="169"/>
    <n v="161.1"/>
    <n v="164.7"/>
    <n v="1152"/>
    <n v="166.3"/>
  </r>
  <r>
    <x v="1"/>
    <x v="8"/>
    <x v="9"/>
    <n v="150.1"/>
    <x v="245"/>
    <n v="173"/>
    <n v="159.19999999999999"/>
    <n v="176.6"/>
    <n v="159.30000000000001"/>
    <n v="214.4"/>
    <n v="165.3"/>
    <n v="122.5"/>
    <n v="166.8"/>
    <n v="155.4"/>
    <n v="175.9"/>
    <n v="171.5"/>
    <n v="2198.4000000000005"/>
    <n v="197"/>
    <n v="160.80000000000001"/>
    <n v="144.4"/>
    <n v="158.30000000000001"/>
    <n v="463.50000000000006"/>
    <n v="163.6"/>
    <n v="162.19999999999999"/>
    <n v="154.30000000000001"/>
    <n v="163.5"/>
    <n v="152.19999999999999"/>
    <n v="155.1"/>
    <n v="160.30000000000001"/>
    <n v="160.30000000000001"/>
    <n v="157"/>
    <n v="1102.7"/>
    <n v="164.6"/>
  </r>
  <r>
    <x v="2"/>
    <x v="8"/>
    <x v="9"/>
    <n v="147.4"/>
    <x v="246"/>
    <n v="171.2"/>
    <n v="158.69999999999999"/>
    <n v="190.6"/>
    <n v="155.69999999999999"/>
    <n v="185.3"/>
    <n v="165.2"/>
    <n v="121.9"/>
    <n v="169.3"/>
    <n v="163.19999999999999"/>
    <n v="174.7"/>
    <n v="167.7"/>
    <n v="2175.5"/>
    <n v="192.7"/>
    <n v="165.7"/>
    <n v="156.30000000000001"/>
    <n v="164.3"/>
    <n v="486.3"/>
    <n v="163.6"/>
    <n v="164.2"/>
    <n v="158.4"/>
    <n v="169.1"/>
    <n v="155.69999999999999"/>
    <n v="158.6"/>
    <n v="163.9"/>
    <n v="160.80000000000001"/>
    <n v="161"/>
    <n v="1127.5"/>
    <n v="165.5"/>
  </r>
  <r>
    <x v="0"/>
    <x v="8"/>
    <x v="10"/>
    <n v="146.9"/>
    <x v="247"/>
    <n v="171.5"/>
    <n v="159.1"/>
    <n v="198.4"/>
    <n v="153.19999999999999"/>
    <n v="183.9"/>
    <n v="165.4"/>
    <n v="122.1"/>
    <n v="170.8"/>
    <n v="169.1"/>
    <n v="174.3"/>
    <n v="167.5"/>
    <n v="2182"/>
    <n v="191.4"/>
    <n v="170.4"/>
    <n v="166"/>
    <n v="169.8"/>
    <n v="506.2"/>
    <n v="164.2"/>
    <n v="165.3"/>
    <n v="162.9"/>
    <n v="173.4"/>
    <n v="158.9"/>
    <n v="163.80000000000001"/>
    <n v="169.3"/>
    <n v="162.4"/>
    <n v="165.2"/>
    <n v="1155.8999999999999"/>
    <n v="167.6"/>
  </r>
  <r>
    <x v="1"/>
    <x v="8"/>
    <x v="10"/>
    <n v="151"/>
    <x v="248"/>
    <n v="175.4"/>
    <n v="159.6"/>
    <n v="175.8"/>
    <n v="160.30000000000001"/>
    <n v="229.1"/>
    <n v="165.1"/>
    <n v="123.1"/>
    <n v="167.2"/>
    <n v="156.1"/>
    <n v="176.8"/>
    <n v="173.5"/>
    <n v="2217.8999999999996"/>
    <n v="197"/>
    <n v="162.30000000000001"/>
    <n v="145.30000000000001"/>
    <n v="159.69999999999999"/>
    <n v="467.3"/>
    <n v="164.2"/>
    <n v="161.6"/>
    <n v="155.19999999999999"/>
    <n v="164.2"/>
    <n v="151.19999999999999"/>
    <n v="156.69999999999999"/>
    <n v="160.80000000000001"/>
    <n v="161.80000000000001"/>
    <n v="157.30000000000001"/>
    <n v="1107.1999999999998"/>
    <n v="165.6"/>
  </r>
  <r>
    <x v="2"/>
    <x v="8"/>
    <x v="10"/>
    <n v="148.19999999999999"/>
    <x v="249"/>
    <n v="173"/>
    <n v="159.30000000000001"/>
    <n v="190.1"/>
    <n v="156.5"/>
    <n v="199.2"/>
    <n v="165.3"/>
    <n v="122.4"/>
    <n v="169.6"/>
    <n v="163.69999999999999"/>
    <n v="175.5"/>
    <n v="169.7"/>
    <n v="2194.1"/>
    <n v="192.9"/>
    <n v="167.2"/>
    <n v="157.4"/>
    <n v="165.8"/>
    <n v="490.40000000000003"/>
    <n v="164.2"/>
    <n v="163.9"/>
    <n v="159.30000000000001"/>
    <n v="169.9"/>
    <n v="154.80000000000001"/>
    <n v="159.80000000000001"/>
    <n v="164.3"/>
    <n v="162.19999999999999"/>
    <n v="161.4"/>
    <n v="1131.7000000000003"/>
    <n v="166.7"/>
  </r>
  <r>
    <x v="0"/>
    <x v="8"/>
    <x v="11"/>
    <n v="147.4"/>
    <x v="205"/>
    <n v="176.5"/>
    <n v="159.80000000000001"/>
    <n v="195.8"/>
    <n v="152"/>
    <n v="172.3"/>
    <n v="164.5"/>
    <n v="120.6"/>
    <n v="171.7"/>
    <n v="169.7"/>
    <n v="175.1"/>
    <n v="165.8"/>
    <n v="2168.1999999999998"/>
    <n v="190.8"/>
    <n v="171.8"/>
    <n v="167.3"/>
    <n v="171.2"/>
    <n v="510.3"/>
    <n v="163.4"/>
    <n v="165.6"/>
    <n v="163.9"/>
    <n v="174"/>
    <n v="160.1"/>
    <n v="164.5"/>
    <n v="169.7"/>
    <n v="162.80000000000001"/>
    <n v="166"/>
    <n v="1161"/>
    <n v="167"/>
  </r>
  <r>
    <x v="1"/>
    <x v="8"/>
    <x v="11"/>
    <n v="151.6"/>
    <x v="250"/>
    <n v="180"/>
    <n v="160"/>
    <n v="173.5"/>
    <n v="158.30000000000001"/>
    <n v="219.5"/>
    <n v="164.2"/>
    <n v="121.9"/>
    <n v="168.2"/>
    <n v="156.5"/>
    <n v="178.2"/>
    <n v="172.2"/>
    <n v="2206.3000000000002"/>
    <n v="196.8"/>
    <n v="163.30000000000001"/>
    <n v="146.69999999999999"/>
    <n v="160.69999999999999"/>
    <n v="470.7"/>
    <n v="163.4"/>
    <n v="161.69999999999999"/>
    <n v="156"/>
    <n v="165.1"/>
    <n v="151.80000000000001"/>
    <n v="157.6"/>
    <n v="160.6"/>
    <n v="162.4"/>
    <n v="157.80000000000001"/>
    <n v="1111.3"/>
    <n v="165.2"/>
  </r>
  <r>
    <x v="2"/>
    <x v="8"/>
    <x v="11"/>
    <n v="148.69999999999999"/>
    <x v="251"/>
    <n v="177.9"/>
    <n v="159.9"/>
    <n v="187.6"/>
    <n v="154.9"/>
    <n v="188.3"/>
    <n v="164.4"/>
    <n v="121"/>
    <n v="170.5"/>
    <n v="164.2"/>
    <n v="176.5"/>
    <n v="168.2"/>
    <n v="2180.9"/>
    <n v="192.4"/>
    <n v="168.5"/>
    <n v="158.69999999999999"/>
    <n v="167"/>
    <n v="494.2"/>
    <n v="163.4"/>
    <n v="164.1"/>
    <n v="160.19999999999999"/>
    <n v="170.6"/>
    <n v="155.69999999999999"/>
    <n v="160.6"/>
    <n v="164.4"/>
    <n v="162.6"/>
    <n v="162"/>
    <n v="1136.0999999999999"/>
    <n v="166.2"/>
  </r>
  <r>
    <x v="0"/>
    <x v="9"/>
    <x v="0"/>
    <n v="148.30000000000001"/>
    <x v="252"/>
    <n v="178"/>
    <n v="160.5"/>
    <n v="192.6"/>
    <n v="151.19999999999999"/>
    <n v="159.19999999999999"/>
    <n v="164"/>
    <n v="119.3"/>
    <n v="173.3"/>
    <n v="169.8"/>
    <n v="175.8"/>
    <n v="164.1"/>
    <n v="2153"/>
    <n v="190.7"/>
    <n v="173.2"/>
    <n v="169.3"/>
    <n v="172.7"/>
    <n v="515.20000000000005"/>
    <n v="164.5"/>
    <n v="165.8"/>
    <n v="164.9"/>
    <n v="174.7"/>
    <n v="160.80000000000001"/>
    <n v="164.9"/>
    <n v="169.9"/>
    <n v="163.19999999999999"/>
    <n v="166.6"/>
    <n v="1165"/>
    <n v="166.4"/>
  </r>
  <r>
    <x v="1"/>
    <x v="9"/>
    <x v="0"/>
    <n v="152.19999999999999"/>
    <x v="244"/>
    <n v="180.1"/>
    <n v="160.4"/>
    <n v="171"/>
    <n v="156.5"/>
    <n v="203.6"/>
    <n v="163.80000000000001"/>
    <n v="121.3"/>
    <n v="169.8"/>
    <n v="156.6"/>
    <n v="179"/>
    <n v="170.3"/>
    <n v="2186.6999999999998"/>
    <n v="196.4"/>
    <n v="164.7"/>
    <n v="148.5"/>
    <n v="162.19999999999999"/>
    <n v="475.4"/>
    <n v="164.5"/>
    <n v="161.6"/>
    <n v="156.80000000000001"/>
    <n v="166.1"/>
    <n v="152.69999999999999"/>
    <n v="158.4"/>
    <n v="161"/>
    <n v="162.80000000000001"/>
    <n v="158.6"/>
    <n v="1116.3999999999999"/>
    <n v="165"/>
  </r>
  <r>
    <x v="2"/>
    <x v="9"/>
    <x v="0"/>
    <n v="149.5"/>
    <x v="253"/>
    <n v="178.8"/>
    <n v="160.5"/>
    <n v="184.7"/>
    <n v="153.69999999999999"/>
    <n v="174.3"/>
    <n v="163.9"/>
    <n v="120"/>
    <n v="172.1"/>
    <n v="164.3"/>
    <n v="177.3"/>
    <n v="166.4"/>
    <n v="2164.1999999999998"/>
    <n v="192.2"/>
    <n v="169.9"/>
    <n v="160.69999999999999"/>
    <n v="168.5"/>
    <n v="499.1"/>
    <n v="164.5"/>
    <n v="164.2"/>
    <n v="161.1"/>
    <n v="171.4"/>
    <n v="156.5"/>
    <n v="161.19999999999999"/>
    <n v="164.7"/>
    <n v="163"/>
    <n v="162.69999999999999"/>
    <n v="1140.6000000000001"/>
    <n v="165.7"/>
  </r>
  <r>
    <x v="0"/>
    <x v="9"/>
    <x v="1"/>
    <n v="148.80000000000001"/>
    <x v="254"/>
    <n v="175.5"/>
    <n v="160.69999999999999"/>
    <n v="192.6"/>
    <n v="151.4"/>
    <n v="155.19999999999999"/>
    <n v="163.9"/>
    <n v="118.1"/>
    <n v="175.4"/>
    <n v="170.5"/>
    <n v="176.3"/>
    <n v="163.9"/>
    <n v="2150.4"/>
    <n v="191.5"/>
    <n v="174.1"/>
    <n v="171"/>
    <n v="173.7"/>
    <n v="518.79999999999995"/>
    <n v="165.5"/>
    <n v="167.4"/>
    <n v="165.7"/>
    <n v="175.3"/>
    <n v="161.19999999999999"/>
    <n v="165.5"/>
    <n v="170.3"/>
    <n v="164.5"/>
    <n v="167.3"/>
    <n v="1169.8"/>
    <n v="166.7"/>
  </r>
  <r>
    <x v="1"/>
    <x v="9"/>
    <x v="1"/>
    <n v="152.5"/>
    <x v="255"/>
    <n v="176.4"/>
    <n v="160.6"/>
    <n v="171.5"/>
    <n v="156.4"/>
    <n v="198"/>
    <n v="163.19999999999999"/>
    <n v="120.6"/>
    <n v="172.2"/>
    <n v="156.69999999999999"/>
    <n v="180"/>
    <n v="170.2"/>
    <n v="2183.5"/>
    <n v="196.5"/>
    <n v="165.7"/>
    <n v="150.4"/>
    <n v="163.4"/>
    <n v="479.5"/>
    <n v="165.5"/>
    <n v="163"/>
    <n v="157.4"/>
    <n v="167.2"/>
    <n v="153.1"/>
    <n v="159.5"/>
    <n v="162"/>
    <n v="164.2"/>
    <n v="159.4"/>
    <n v="1122.8000000000002"/>
    <n v="165.5"/>
  </r>
  <r>
    <x v="2"/>
    <x v="9"/>
    <x v="1"/>
    <n v="150"/>
    <x v="256"/>
    <n v="175.8"/>
    <n v="160.69999999999999"/>
    <n v="184.9"/>
    <n v="153.69999999999999"/>
    <n v="169.7"/>
    <n v="163.69999999999999"/>
    <n v="118.9"/>
    <n v="174.3"/>
    <n v="164.7"/>
    <n v="178"/>
    <n v="166.2"/>
    <n v="2161.2000000000003"/>
    <n v="192.8"/>
    <n v="170.8"/>
    <n v="162.4"/>
    <n v="169.6"/>
    <n v="502.80000000000007"/>
    <n v="165.5"/>
    <n v="165.7"/>
    <n v="161.80000000000001"/>
    <n v="172.2"/>
    <n v="156.9"/>
    <n v="162.1"/>
    <n v="165.4"/>
    <n v="164.4"/>
    <n v="163.5"/>
    <n v="1146.3"/>
    <n v="166.1"/>
  </r>
  <r>
    <x v="0"/>
    <x v="9"/>
    <x v="2"/>
    <n v="150.19999999999999"/>
    <x v="257"/>
    <n v="167.9"/>
    <n v="162"/>
    <n v="203.1"/>
    <n v="155.9"/>
    <n v="155.80000000000001"/>
    <n v="164.2"/>
    <n v="118.1"/>
    <n v="178.7"/>
    <n v="171.2"/>
    <n v="177.4"/>
    <n v="166.6"/>
    <n v="2179.1000000000004"/>
    <n v="192.3"/>
    <n v="175.4"/>
    <n v="173.2"/>
    <n v="175.1"/>
    <n v="523.70000000000005"/>
    <n v="165.3"/>
    <n v="168.9"/>
    <n v="166.5"/>
    <n v="176"/>
    <n v="162"/>
    <n v="166.6"/>
    <n v="170.6"/>
    <n v="167.4"/>
    <n v="168.3"/>
    <n v="1177.4000000000001"/>
    <n v="168.7"/>
  </r>
  <r>
    <x v="1"/>
    <x v="9"/>
    <x v="2"/>
    <n v="153.69999999999999"/>
    <x v="258"/>
    <n v="167.7"/>
    <n v="162.6"/>
    <n v="180"/>
    <n v="159.6"/>
    <n v="188.4"/>
    <n v="163.4"/>
    <n v="120.3"/>
    <n v="174.7"/>
    <n v="157.1"/>
    <n v="181.5"/>
    <n v="171.5"/>
    <n v="2196.3000000000002"/>
    <n v="197.5"/>
    <n v="167.1"/>
    <n v="152.6"/>
    <n v="164.9"/>
    <n v="484.6"/>
    <n v="165.3"/>
    <n v="164.5"/>
    <n v="158.6"/>
    <n v="168.2"/>
    <n v="154.19999999999999"/>
    <n v="160.80000000000001"/>
    <n v="162.69999999999999"/>
    <n v="166.8"/>
    <n v="160.6"/>
    <n v="1131.8999999999999"/>
    <n v="166.5"/>
  </r>
  <r>
    <x v="2"/>
    <x v="9"/>
    <x v="2"/>
    <n v="151.30000000000001"/>
    <x v="259"/>
    <n v="167.8"/>
    <n v="162.19999999999999"/>
    <n v="194.6"/>
    <n v="157.6"/>
    <n v="166.9"/>
    <n v="163.9"/>
    <n v="118.8"/>
    <n v="177.4"/>
    <n v="165.3"/>
    <n v="179.3"/>
    <n v="168.4"/>
    <n v="2184.2000000000003"/>
    <n v="193.7"/>
    <n v="172.1"/>
    <n v="164.6"/>
    <n v="171.1"/>
    <n v="507.79999999999995"/>
    <n v="165.3"/>
    <n v="167.2"/>
    <n v="162.80000000000001"/>
    <n v="173"/>
    <n v="157.9"/>
    <n v="163.30000000000001"/>
    <n v="166"/>
    <n v="167.2"/>
    <n v="164.6"/>
    <n v="1154.8"/>
    <n v="167.7"/>
  </r>
  <r>
    <x v="0"/>
    <x v="9"/>
    <x v="3"/>
    <n v="151.80000000000001"/>
    <x v="260"/>
    <n v="164.5"/>
    <n v="163.80000000000001"/>
    <n v="207.4"/>
    <n v="169.7"/>
    <n v="153.6"/>
    <n v="165.1"/>
    <n v="118.2"/>
    <n v="182.9"/>
    <n v="172.4"/>
    <n v="178.9"/>
    <n v="168.6"/>
    <n v="2206.6"/>
    <n v="192.8"/>
    <n v="177.5"/>
    <n v="175.1"/>
    <n v="177.1"/>
    <n v="529.70000000000005"/>
    <n v="167"/>
    <n v="173.3"/>
    <n v="167.7"/>
    <n v="177"/>
    <n v="166.2"/>
    <n v="167.2"/>
    <n v="170.9"/>
    <n v="169"/>
    <n v="170.2"/>
    <n v="1188.1999999999998"/>
    <n v="170.8"/>
  </r>
  <r>
    <x v="1"/>
    <x v="9"/>
    <x v="3"/>
    <n v="155.4"/>
    <x v="258"/>
    <n v="164.6"/>
    <n v="164.2"/>
    <n v="186"/>
    <n v="175.9"/>
    <n v="190.7"/>
    <n v="164"/>
    <n v="120.5"/>
    <n v="178"/>
    <n v="157.5"/>
    <n v="183.3"/>
    <n v="174.5"/>
    <n v="2230.4"/>
    <n v="197.1"/>
    <n v="168.4"/>
    <n v="154.5"/>
    <n v="166.3"/>
    <n v="489.2"/>
    <n v="167"/>
    <n v="170.5"/>
    <n v="159.80000000000001"/>
    <n v="169"/>
    <n v="159.30000000000001"/>
    <n v="162.19999999999999"/>
    <n v="164"/>
    <n v="168.4"/>
    <n v="163.1"/>
    <n v="1145.8"/>
    <n v="169.2"/>
  </r>
  <r>
    <x v="2"/>
    <x v="9"/>
    <x v="3"/>
    <n v="152.9"/>
    <x v="261"/>
    <n v="164.5"/>
    <n v="163.9"/>
    <n v="199.5"/>
    <n v="172.6"/>
    <n v="166.2"/>
    <n v="164.7"/>
    <n v="119"/>
    <n v="181.3"/>
    <n v="166.2"/>
    <n v="180.9"/>
    <n v="170.8"/>
    <n v="2214.3000000000002"/>
    <n v="193.9"/>
    <n v="173.9"/>
    <n v="166.5"/>
    <n v="172.8"/>
    <n v="513.20000000000005"/>
    <n v="167"/>
    <n v="172.2"/>
    <n v="164"/>
    <n v="174"/>
    <n v="162.6"/>
    <n v="164.4"/>
    <n v="166.9"/>
    <n v="168.8"/>
    <n v="166.8"/>
    <n v="1167.5"/>
    <n v="170.1"/>
  </r>
  <r>
    <x v="0"/>
    <x v="9"/>
    <x v="4"/>
    <n v="152.9"/>
    <x v="262"/>
    <n v="161.4"/>
    <n v="164.6"/>
    <n v="209.9"/>
    <n v="168"/>
    <n v="160.4"/>
    <n v="165"/>
    <n v="118.9"/>
    <n v="186.6"/>
    <n v="173.2"/>
    <n v="180.4"/>
    <n v="170.8"/>
    <n v="2226.8000000000002"/>
    <n v="192.9"/>
    <n v="179.3"/>
    <n v="177.2"/>
    <n v="179"/>
    <n v="535.5"/>
    <n v="167.5"/>
    <n v="175.3"/>
    <n v="168.9"/>
    <n v="177.7"/>
    <n v="167.1"/>
    <n v="167.6"/>
    <n v="171.8"/>
    <n v="168.5"/>
    <n v="170.9"/>
    <n v="1192.5000000000002"/>
    <n v="172.5"/>
  </r>
  <r>
    <x v="1"/>
    <x v="9"/>
    <x v="4"/>
    <n v="156.69999999999999"/>
    <x v="263"/>
    <n v="164.1"/>
    <n v="165.4"/>
    <n v="189.5"/>
    <n v="174.5"/>
    <n v="203.2"/>
    <n v="164.1"/>
    <n v="121.2"/>
    <n v="181.4"/>
    <n v="158.5"/>
    <n v="184.9"/>
    <n v="177.5"/>
    <n v="2262.2000000000003"/>
    <n v="197.5"/>
    <n v="170"/>
    <n v="155.9"/>
    <n v="167.8"/>
    <n v="493.7"/>
    <n v="167.5"/>
    <n v="173.5"/>
    <n v="161.1"/>
    <n v="170.1"/>
    <n v="159.4"/>
    <n v="163.19999999999999"/>
    <n v="165.2"/>
    <n v="168.2"/>
    <n v="163.80000000000001"/>
    <n v="1151"/>
    <n v="170.8"/>
  </r>
  <r>
    <x v="2"/>
    <x v="9"/>
    <x v="4"/>
    <n v="154.1"/>
    <x v="264"/>
    <n v="162.4"/>
    <n v="164.9"/>
    <n v="202.4"/>
    <n v="171"/>
    <n v="174.9"/>
    <n v="164.7"/>
    <n v="119.7"/>
    <n v="184.9"/>
    <n v="167.1"/>
    <n v="182.5"/>
    <n v="173.3"/>
    <n v="2238.9000000000005"/>
    <n v="194.1"/>
    <n v="175.6"/>
    <n v="168.4"/>
    <n v="174.6"/>
    <n v="518.6"/>
    <n v="167.5"/>
    <n v="174.6"/>
    <n v="165.2"/>
    <n v="174.8"/>
    <n v="163"/>
    <n v="165.1"/>
    <n v="167.9"/>
    <n v="168.4"/>
    <n v="167.5"/>
    <n v="1171.9000000000001"/>
    <n v="171.7"/>
  </r>
  <r>
    <x v="0"/>
    <x v="9"/>
    <x v="5"/>
    <n v="153.80000000000001"/>
    <x v="265"/>
    <n v="169.6"/>
    <n v="165.4"/>
    <n v="208.1"/>
    <n v="165.8"/>
    <n v="167.3"/>
    <n v="164.6"/>
    <n v="119.1"/>
    <n v="188.9"/>
    <n v="174.2"/>
    <n v="181.9"/>
    <n v="172.4"/>
    <n v="2248.3000000000002"/>
    <n v="192.9"/>
    <n v="180.7"/>
    <n v="178.7"/>
    <n v="180.4"/>
    <n v="539.79999999999995"/>
    <n v="166.8"/>
    <n v="176.7"/>
    <n v="170.3"/>
    <n v="178.2"/>
    <n v="165.5"/>
    <n v="168"/>
    <n v="172.6"/>
    <n v="169.5"/>
    <n v="171"/>
    <n v="1195.0999999999999"/>
    <n v="173.6"/>
  </r>
  <r>
    <x v="1"/>
    <x v="9"/>
    <x v="5"/>
    <n v="157.5"/>
    <x v="266"/>
    <n v="172.8"/>
    <n v="166.4"/>
    <n v="188.6"/>
    <n v="174.1"/>
    <n v="211.5"/>
    <n v="163.6"/>
    <n v="121.4"/>
    <n v="183.5"/>
    <n v="159.1"/>
    <n v="186.3"/>
    <n v="179.3"/>
    <n v="2287.5"/>
    <n v="198.3"/>
    <n v="171.6"/>
    <n v="157.4"/>
    <n v="169.4"/>
    <n v="498.4"/>
    <n v="166.8"/>
    <n v="174.9"/>
    <n v="162.1"/>
    <n v="170.9"/>
    <n v="157.19999999999999"/>
    <n v="164.1"/>
    <n v="166.5"/>
    <n v="169.2"/>
    <n v="163.80000000000001"/>
    <n v="1153.8"/>
    <n v="171.4"/>
  </r>
  <r>
    <x v="2"/>
    <x v="9"/>
    <x v="5"/>
    <n v="155"/>
    <x v="267"/>
    <n v="170.8"/>
    <n v="165.8"/>
    <n v="200.9"/>
    <n v="169.7"/>
    <n v="182.3"/>
    <n v="164.3"/>
    <n v="119.9"/>
    <n v="187.1"/>
    <n v="167.9"/>
    <n v="183.9"/>
    <n v="174.9"/>
    <n v="2261.9"/>
    <n v="194.3"/>
    <n v="177.1"/>
    <n v="169.9"/>
    <n v="176"/>
    <n v="523"/>
    <n v="166.8"/>
    <n v="176"/>
    <n v="166.4"/>
    <n v="175.4"/>
    <n v="161.1"/>
    <n v="165.8"/>
    <n v="169"/>
    <n v="169.4"/>
    <n v="167.5"/>
    <n v="1174.5999999999999"/>
    <n v="172.6"/>
  </r>
  <r>
    <x v="0"/>
    <x v="9"/>
    <x v="6"/>
    <n v="155.19999999999999"/>
    <x v="268"/>
    <n v="174.3"/>
    <n v="166.3"/>
    <n v="202.2"/>
    <n v="169.6"/>
    <n v="168.6"/>
    <n v="164.4"/>
    <n v="119.2"/>
    <n v="191.8"/>
    <n v="174.5"/>
    <n v="183.1"/>
    <n v="172.5"/>
    <n v="2252.5"/>
    <n v="193.2"/>
    <n v="182"/>
    <n v="180.3"/>
    <n v="181.7"/>
    <n v="544"/>
    <n v="167.8"/>
    <n v="179.6"/>
    <n v="171.3"/>
    <n v="178.8"/>
    <n v="166.3"/>
    <n v="168.6"/>
    <n v="174.7"/>
    <n v="169.7"/>
    <n v="171.8"/>
    <n v="1201.2"/>
    <n v="174.3"/>
  </r>
  <r>
    <x v="1"/>
    <x v="9"/>
    <x v="6"/>
    <n v="159.30000000000001"/>
    <x v="269"/>
    <n v="176.6"/>
    <n v="167.1"/>
    <n v="184.8"/>
    <n v="179.5"/>
    <n v="208.5"/>
    <n v="164"/>
    <n v="121.5"/>
    <n v="186.3"/>
    <n v="159.80000000000001"/>
    <n v="187.7"/>
    <n v="179.4"/>
    <n v="2291.6"/>
    <n v="198.6"/>
    <n v="172.7"/>
    <n v="158.69999999999999"/>
    <n v="170.6"/>
    <n v="502"/>
    <n v="167.8"/>
    <n v="179.5"/>
    <n v="163.1"/>
    <n v="171.7"/>
    <n v="157.4"/>
    <n v="164.6"/>
    <n v="169.1"/>
    <n v="169.8"/>
    <n v="164.7"/>
    <n v="1160.4000000000001"/>
    <n v="172.3"/>
  </r>
  <r>
    <x v="2"/>
    <x v="9"/>
    <x v="6"/>
    <n v="156.5"/>
    <x v="270"/>
    <n v="175.2"/>
    <n v="166.6"/>
    <n v="195.8"/>
    <n v="174.2"/>
    <n v="182.1"/>
    <n v="164.3"/>
    <n v="120"/>
    <n v="190"/>
    <n v="168.4"/>
    <n v="185.2"/>
    <n v="175"/>
    <n v="2266.3000000000002"/>
    <n v="194.6"/>
    <n v="178.3"/>
    <n v="171.3"/>
    <n v="177.3"/>
    <n v="526.90000000000009"/>
    <n v="167.8"/>
    <n v="179.6"/>
    <n v="167.4"/>
    <n v="176.1"/>
    <n v="161.6"/>
    <n v="166.3"/>
    <n v="171.4"/>
    <n v="169.7"/>
    <n v="168.4"/>
    <n v="1180.9000000000001"/>
    <n v="173.4"/>
  </r>
  <r>
    <x v="0"/>
    <x v="9"/>
    <x v="7"/>
    <n v="159.5"/>
    <x v="271"/>
    <n v="168.3"/>
    <n v="167.9"/>
    <n v="198.1"/>
    <n v="169.2"/>
    <n v="173.1"/>
    <n v="167.1"/>
    <n v="120.2"/>
    <n v="195.6"/>
    <n v="174.8"/>
    <n v="184"/>
    <n v="173.9"/>
    <n v="2255.7999999999997"/>
    <n v="193.7"/>
    <n v="183.2"/>
    <n v="181.7"/>
    <n v="183"/>
    <n v="547.9"/>
    <n v="169"/>
    <n v="179.1"/>
    <n v="172.3"/>
    <n v="179.4"/>
    <n v="166.6"/>
    <n v="169.3"/>
    <n v="175.7"/>
    <n v="171.1"/>
    <n v="172.6"/>
    <n v="1207"/>
    <n v="175.3"/>
  </r>
  <r>
    <x v="1"/>
    <x v="9"/>
    <x v="7"/>
    <n v="162.1"/>
    <x v="239"/>
    <n v="170.6"/>
    <n v="168.4"/>
    <n v="182.5"/>
    <n v="177.1"/>
    <n v="213.1"/>
    <n v="167.3"/>
    <n v="122.2"/>
    <n v="189.7"/>
    <n v="160.5"/>
    <n v="188.9"/>
    <n v="180.4"/>
    <n v="2293.6999999999998"/>
    <n v="198.7"/>
    <n v="173.7"/>
    <n v="160"/>
    <n v="171.6"/>
    <n v="505.29999999999995"/>
    <n v="169"/>
    <n v="178.4"/>
    <n v="164.2"/>
    <n v="172.6"/>
    <n v="157.69999999999999"/>
    <n v="165.1"/>
    <n v="169.9"/>
    <n v="171.4"/>
    <n v="165.4"/>
    <n v="1166.3"/>
    <n v="173.1"/>
  </r>
  <r>
    <x v="2"/>
    <x v="9"/>
    <x v="7"/>
    <n v="160.30000000000001"/>
    <x v="272"/>
    <n v="169.2"/>
    <n v="168.1"/>
    <n v="192.4"/>
    <n v="172.9"/>
    <n v="186.7"/>
    <n v="167.2"/>
    <n v="120.9"/>
    <n v="193.6"/>
    <n v="168.8"/>
    <n v="186.3"/>
    <n v="176.3"/>
    <n v="2269.2000000000003"/>
    <n v="195"/>
    <n v="179.5"/>
    <n v="172.7"/>
    <n v="178.5"/>
    <n v="530.70000000000005"/>
    <n v="169"/>
    <n v="178.8"/>
    <n v="168.5"/>
    <n v="176.8"/>
    <n v="161.9"/>
    <n v="166.9"/>
    <n v="172.3"/>
    <n v="171.2"/>
    <n v="169.1"/>
    <n v="1186.7"/>
    <n v="174.3"/>
  </r>
  <r>
    <x v="0"/>
    <x v="9"/>
    <x v="8"/>
    <n v="162.9"/>
    <x v="273"/>
    <n v="169"/>
    <n v="169.5"/>
    <n v="194.1"/>
    <n v="164.1"/>
    <n v="176.9"/>
    <n v="169"/>
    <n v="120.8"/>
    <n v="199.1"/>
    <n v="175.4"/>
    <n v="184.8"/>
    <n v="175.5"/>
    <n v="2267.8000000000002"/>
    <n v="194.5"/>
    <n v="184.7"/>
    <n v="183.3"/>
    <n v="184.5"/>
    <n v="552.5"/>
    <n v="169.5"/>
    <n v="179.7"/>
    <n v="173.6"/>
    <n v="180.2"/>
    <n v="166.9"/>
    <n v="170"/>
    <n v="176.2"/>
    <n v="170.8"/>
    <n v="173.1"/>
    <n v="1210.7999999999997"/>
    <n v="176.4"/>
  </r>
  <r>
    <x v="1"/>
    <x v="9"/>
    <x v="8"/>
    <n v="164.9"/>
    <x v="274"/>
    <n v="170.9"/>
    <n v="170.1"/>
    <n v="179.3"/>
    <n v="167.5"/>
    <n v="220.8"/>
    <n v="169.2"/>
    <n v="123.1"/>
    <n v="193.6"/>
    <n v="161.1"/>
    <n v="190.4"/>
    <n v="181.8"/>
    <n v="2306.4"/>
    <n v="199.7"/>
    <n v="175"/>
    <n v="161.69999999999999"/>
    <n v="173"/>
    <n v="509.7"/>
    <n v="169.5"/>
    <n v="179.2"/>
    <n v="165"/>
    <n v="173.8"/>
    <n v="158.19999999999999"/>
    <n v="165.8"/>
    <n v="170.9"/>
    <n v="171.1"/>
    <n v="166.1"/>
    <n v="1170.8999999999999"/>
    <n v="174.1"/>
  </r>
  <r>
    <x v="2"/>
    <x v="9"/>
    <x v="8"/>
    <n v="163.5"/>
    <x v="275"/>
    <n v="169.7"/>
    <n v="169.7"/>
    <n v="188.7"/>
    <n v="165.7"/>
    <n v="191.8"/>
    <n v="169.1"/>
    <n v="121.6"/>
    <n v="197.3"/>
    <n v="169.4"/>
    <n v="187.4"/>
    <n v="177.8"/>
    <n v="2280.9"/>
    <n v="195.9"/>
    <n v="180.9"/>
    <n v="174.3"/>
    <n v="179.9"/>
    <n v="535.1"/>
    <n v="169.5"/>
    <n v="179.5"/>
    <n v="169.5"/>
    <n v="177.8"/>
    <n v="162.30000000000001"/>
    <n v="167.6"/>
    <n v="173.1"/>
    <n v="170.9"/>
    <n v="169.7"/>
    <n v="1190.9000000000001"/>
    <n v="175.3"/>
  </r>
  <r>
    <x v="0"/>
    <x v="9"/>
    <x v="9"/>
    <n v="164.7"/>
    <x v="276"/>
    <n v="170.3"/>
    <n v="170.9"/>
    <n v="191.6"/>
    <n v="162.19999999999999"/>
    <n v="184.8"/>
    <n v="169.7"/>
    <n v="121.1"/>
    <n v="201.6"/>
    <n v="175.8"/>
    <n v="185.6"/>
    <n v="177.4"/>
    <n v="2284.5"/>
    <n v="194.9"/>
    <n v="186.1"/>
    <n v="184.4"/>
    <n v="185.9"/>
    <n v="556.4"/>
    <n v="171.2"/>
    <n v="180.8"/>
    <n v="174.4"/>
    <n v="181.2"/>
    <n v="167.4"/>
    <n v="170.6"/>
    <n v="176.5"/>
    <n v="172"/>
    <n v="173.9"/>
    <n v="1216"/>
    <n v="177.9"/>
  </r>
  <r>
    <x v="1"/>
    <x v="9"/>
    <x v="9"/>
    <n v="166.4"/>
    <x v="277"/>
    <n v="171.9"/>
    <n v="171"/>
    <n v="177.7"/>
    <n v="165.7"/>
    <n v="228.6"/>
    <n v="169.9"/>
    <n v="123.4"/>
    <n v="196.4"/>
    <n v="161.6"/>
    <n v="191.5"/>
    <n v="183.3"/>
    <n v="2322.3000000000002"/>
    <n v="200.1"/>
    <n v="175.5"/>
    <n v="162.6"/>
    <n v="173.6"/>
    <n v="511.70000000000005"/>
    <n v="171.2"/>
    <n v="180"/>
    <n v="166"/>
    <n v="174.7"/>
    <n v="158.80000000000001"/>
    <n v="166.3"/>
    <n v="171.2"/>
    <n v="172.3"/>
    <n v="166.8"/>
    <n v="1176.0999999999999"/>
    <n v="175.3"/>
  </r>
  <r>
    <x v="2"/>
    <x v="9"/>
    <x v="9"/>
    <n v="165.2"/>
    <x v="239"/>
    <n v="170.9"/>
    <n v="170.9"/>
    <n v="186.5"/>
    <n v="163.80000000000001"/>
    <n v="199.7"/>
    <n v="169.8"/>
    <n v="121.9"/>
    <n v="199.9"/>
    <n v="169.9"/>
    <n v="188.3"/>
    <n v="179.6"/>
    <n v="2297.3000000000002"/>
    <n v="196.3"/>
    <n v="181.9"/>
    <n v="175.3"/>
    <n v="181"/>
    <n v="538.20000000000005"/>
    <n v="171.2"/>
    <n v="180.5"/>
    <n v="170.4"/>
    <n v="178.7"/>
    <n v="162.9"/>
    <n v="168.2"/>
    <n v="173.4"/>
    <n v="172.1"/>
    <n v="170.5"/>
    <n v="1196.2"/>
    <n v="176.7"/>
  </r>
  <r>
    <x v="0"/>
    <x v="9"/>
    <x v="10"/>
    <n v="166.9"/>
    <x v="278"/>
    <n v="180.2"/>
    <n v="172.3"/>
    <n v="194"/>
    <n v="159.1"/>
    <n v="171.6"/>
    <n v="170.2"/>
    <n v="121.5"/>
    <n v="204.8"/>
    <n v="176.4"/>
    <n v="186.9"/>
    <n v="176.6"/>
    <n v="2287.6999999999998"/>
    <n v="195.5"/>
    <n v="187.2"/>
    <n v="185.2"/>
    <n v="186.9"/>
    <n v="559.29999999999995"/>
    <n v="171.8"/>
    <n v="181.9"/>
    <n v="175.5"/>
    <n v="182.3"/>
    <n v="167.5"/>
    <n v="170.8"/>
    <n v="176.9"/>
    <n v="173.4"/>
    <n v="174.6"/>
    <n v="1220.9999999999998"/>
    <n v="177.8"/>
  </r>
  <r>
    <x v="1"/>
    <x v="9"/>
    <x v="10"/>
    <n v="168.4"/>
    <x v="279"/>
    <n v="183.2"/>
    <n v="172.3"/>
    <n v="180"/>
    <n v="162.6"/>
    <n v="205.5"/>
    <n v="171"/>
    <n v="123.4"/>
    <n v="198.8"/>
    <n v="162.1"/>
    <n v="192.4"/>
    <n v="181.3"/>
    <n v="2314.4"/>
    <n v="200.6"/>
    <n v="176.7"/>
    <n v="163.5"/>
    <n v="174.7"/>
    <n v="514.9"/>
    <n v="171.8"/>
    <n v="180.3"/>
    <n v="166.9"/>
    <n v="175.8"/>
    <n v="158.9"/>
    <n v="166.7"/>
    <n v="171.5"/>
    <n v="173.8"/>
    <n v="167.4"/>
    <n v="1181"/>
    <n v="174.1"/>
  </r>
  <r>
    <x v="2"/>
    <x v="9"/>
    <x v="10"/>
    <n v="167.4"/>
    <x v="280"/>
    <n v="181.4"/>
    <n v="172.3"/>
    <n v="188.9"/>
    <n v="160.69999999999999"/>
    <n v="183.1"/>
    <n v="170.5"/>
    <n v="122.1"/>
    <n v="202.8"/>
    <n v="170.4"/>
    <n v="189.5"/>
    <n v="178.3"/>
    <n v="2296.8000000000002"/>
    <n v="196.9"/>
    <n v="183.1"/>
    <n v="176.2"/>
    <n v="182.1"/>
    <n v="541.4"/>
    <n v="171.8"/>
    <n v="181.3"/>
    <n v="171.4"/>
    <n v="179.8"/>
    <n v="163"/>
    <n v="168.5"/>
    <n v="173.7"/>
    <n v="173.6"/>
    <n v="171.1"/>
    <n v="1201.0999999999999"/>
    <n v="176.5"/>
  </r>
  <r>
    <x v="0"/>
    <x v="9"/>
    <x v="11"/>
    <n v="168.8"/>
    <x v="281"/>
    <n v="189.1"/>
    <n v="173.4"/>
    <n v="193.9"/>
    <n v="156.69999999999999"/>
    <n v="150.19999999999999"/>
    <n v="170.5"/>
    <n v="121.2"/>
    <n v="207.5"/>
    <n v="176.8"/>
    <n v="187.7"/>
    <n v="174.4"/>
    <n v="2277.1"/>
    <n v="195.9"/>
    <n v="188.1"/>
    <n v="185.9"/>
    <n v="187.8"/>
    <n v="561.79999999999995"/>
    <n v="170.7"/>
    <n v="182.8"/>
    <n v="176.4"/>
    <n v="183.5"/>
    <n v="167.8"/>
    <n v="171.2"/>
    <n v="177.3"/>
    <n v="175.7"/>
    <n v="175.5"/>
    <n v="1227.4000000000001"/>
    <n v="177.1"/>
  </r>
  <r>
    <x v="1"/>
    <x v="9"/>
    <x v="11"/>
    <n v="170.2"/>
    <x v="282"/>
    <n v="191.9"/>
    <n v="173.9"/>
    <n v="179.1"/>
    <n v="159.5"/>
    <n v="178.7"/>
    <n v="171.3"/>
    <n v="123.1"/>
    <n v="200.5"/>
    <n v="162.80000000000001"/>
    <n v="193.3"/>
    <n v="178.6"/>
    <n v="2295.7999999999997"/>
    <n v="201.1"/>
    <n v="177.7"/>
    <n v="164.5"/>
    <n v="175.7"/>
    <n v="517.9"/>
    <n v="170.7"/>
    <n v="180.6"/>
    <n v="167.3"/>
    <n v="177.2"/>
    <n v="159.4"/>
    <n v="167.1"/>
    <n v="171.8"/>
    <n v="176"/>
    <n v="168.2"/>
    <n v="1187"/>
    <n v="174.1"/>
  </r>
  <r>
    <x v="2"/>
    <x v="9"/>
    <x v="11"/>
    <n v="169.2"/>
    <x v="283"/>
    <n v="190.2"/>
    <n v="173.6"/>
    <n v="188.5"/>
    <n v="158"/>
    <n v="159.9"/>
    <n v="170.8"/>
    <n v="121.8"/>
    <n v="205.2"/>
    <n v="171"/>
    <n v="190.3"/>
    <n v="175.9"/>
    <n v="2283.4"/>
    <n v="197.3"/>
    <n v="184"/>
    <n v="177"/>
    <n v="183"/>
    <n v="544"/>
    <n v="170.7"/>
    <n v="182"/>
    <n v="172.1"/>
    <n v="181.1"/>
    <n v="163.4"/>
    <n v="168.9"/>
    <n v="174.1"/>
    <n v="175.8"/>
    <n v="172"/>
    <n v="1207.4000000000001"/>
    <n v="175.7"/>
  </r>
  <r>
    <x v="0"/>
    <x v="10"/>
    <x v="0"/>
    <n v="174"/>
    <x v="284"/>
    <n v="192.9"/>
    <n v="174.3"/>
    <n v="192.6"/>
    <n v="156.30000000000001"/>
    <n v="142.9"/>
    <n v="170.7"/>
    <n v="120.3"/>
    <n v="210.5"/>
    <n v="176.9"/>
    <n v="188.5"/>
    <n v="175"/>
    <n v="2283.2000000000003"/>
    <n v="196.9"/>
    <n v="189"/>
    <n v="186.3"/>
    <n v="188.6"/>
    <n v="563.9"/>
    <n v="172.1"/>
    <n v="183.2"/>
    <n v="177.2"/>
    <n v="184.7"/>
    <n v="168.2"/>
    <n v="171.8"/>
    <n v="177.8"/>
    <n v="178.4"/>
    <n v="176.5"/>
    <n v="1234.5999999999999"/>
    <n v="177.8"/>
  </r>
  <r>
    <x v="1"/>
    <x v="10"/>
    <x v="0"/>
    <n v="173.3"/>
    <x v="285"/>
    <n v="197"/>
    <n v="175.2"/>
    <n v="178"/>
    <n v="160.5"/>
    <n v="175.3"/>
    <n v="171.2"/>
    <n v="122.7"/>
    <n v="204.3"/>
    <n v="163.69999999999999"/>
    <n v="194.3"/>
    <n v="179.5"/>
    <n v="2310.2000000000003"/>
    <n v="201.6"/>
    <n v="178.7"/>
    <n v="165.3"/>
    <n v="176.6"/>
    <n v="520.6"/>
    <n v="172.1"/>
    <n v="180.1"/>
    <n v="168"/>
    <n v="178.5"/>
    <n v="159.5"/>
    <n v="167.8"/>
    <n v="171.8"/>
    <n v="178.8"/>
    <n v="168.9"/>
    <n v="1193.3"/>
    <n v="174.9"/>
  </r>
  <r>
    <x v="2"/>
    <x v="10"/>
    <x v="0"/>
    <n v="173.8"/>
    <x v="259"/>
    <n v="194.5"/>
    <n v="174.6"/>
    <n v="187.2"/>
    <n v="158.30000000000001"/>
    <n v="153.9"/>
    <n v="170.9"/>
    <n v="121.1"/>
    <n v="208.4"/>
    <n v="171.4"/>
    <n v="191.2"/>
    <n v="176.7"/>
    <n v="2292.6999999999998"/>
    <n v="198.2"/>
    <n v="184.9"/>
    <n v="177.6"/>
    <n v="183.8"/>
    <n v="546.29999999999995"/>
    <n v="172.1"/>
    <n v="182"/>
    <n v="172.9"/>
    <n v="182.3"/>
    <n v="163.6"/>
    <n v="169.5"/>
    <n v="174.3"/>
    <n v="178.6"/>
    <n v="172.8"/>
    <n v="1214"/>
    <n v="176.5"/>
  </r>
  <r>
    <x v="0"/>
    <x v="10"/>
    <x v="1"/>
    <n v="174.2"/>
    <x v="255"/>
    <n v="173.9"/>
    <n v="177"/>
    <n v="183.4"/>
    <n v="167.2"/>
    <n v="140.9"/>
    <n v="170.4"/>
    <n v="119.1"/>
    <n v="212.1"/>
    <n v="177.6"/>
    <n v="189.9"/>
    <n v="174.8"/>
    <n v="2265.6999999999998"/>
    <n v="198.3"/>
    <n v="190"/>
    <n v="187"/>
    <n v="189.6"/>
    <n v="566.6"/>
    <n v="173.5"/>
    <n v="181.6"/>
    <n v="178.6"/>
    <n v="186.6"/>
    <n v="169"/>
    <n v="172.8"/>
    <n v="178.5"/>
    <n v="180.7"/>
    <n v="177.9"/>
    <n v="1244.1000000000001"/>
    <n v="178"/>
  </r>
  <r>
    <x v="1"/>
    <x v="10"/>
    <x v="1"/>
    <n v="174.7"/>
    <x v="286"/>
    <n v="177.2"/>
    <n v="177.9"/>
    <n v="172.2"/>
    <n v="172.1"/>
    <n v="175.8"/>
    <n v="172.2"/>
    <n v="121.9"/>
    <n v="204.8"/>
    <n v="164.9"/>
    <n v="196.6"/>
    <n v="180.7"/>
    <n v="2303.1999999999998"/>
    <n v="202.7"/>
    <n v="180.3"/>
    <n v="167"/>
    <n v="178.2"/>
    <n v="525.5"/>
    <n v="173.5"/>
    <n v="182.8"/>
    <n v="169.2"/>
    <n v="180.8"/>
    <n v="159.80000000000001"/>
    <n v="168.4"/>
    <n v="172.5"/>
    <n v="181.4"/>
    <n v="170"/>
    <n v="1202.1000000000001"/>
    <n v="176.3"/>
  </r>
  <r>
    <x v="2"/>
    <x v="10"/>
    <x v="1"/>
    <n v="174.4"/>
    <x v="287"/>
    <n v="175.2"/>
    <n v="177.3"/>
    <n v="179.3"/>
    <n v="169.5"/>
    <n v="152.69999999999999"/>
    <n v="171"/>
    <n v="120"/>
    <n v="209.7"/>
    <n v="172.3"/>
    <n v="193"/>
    <n v="177"/>
    <n v="2279.1"/>
    <n v="199.5"/>
    <n v="186.2"/>
    <n v="178.7"/>
    <n v="185.1"/>
    <n v="550"/>
    <n v="173.5"/>
    <n v="182.1"/>
    <n v="174.2"/>
    <n v="184.4"/>
    <n v="164.2"/>
    <n v="170.3"/>
    <n v="175"/>
    <n v="181"/>
    <n v="174.1"/>
    <n v="1223.1999999999998"/>
    <n v="177.2"/>
  </r>
  <r>
    <x v="0"/>
    <x v="10"/>
    <x v="2"/>
    <n v="174.3"/>
    <x v="255"/>
    <n v="173.9"/>
    <n v="177"/>
    <n v="183.3"/>
    <n v="167.2"/>
    <n v="140.9"/>
    <n v="170.5"/>
    <n v="119.1"/>
    <n v="212.1"/>
    <n v="177.6"/>
    <n v="189.9"/>
    <n v="174.8"/>
    <n v="2265.8000000000002"/>
    <n v="198.4"/>
    <n v="190"/>
    <n v="187"/>
    <n v="189.6"/>
    <n v="566.6"/>
    <n v="173.5"/>
    <n v="181.4"/>
    <n v="178.6"/>
    <n v="186.6"/>
    <n v="169"/>
    <n v="172.8"/>
    <n v="178.5"/>
    <n v="180.7"/>
    <n v="177.9"/>
    <n v="1244.1000000000001"/>
    <n v="178"/>
  </r>
  <r>
    <x v="1"/>
    <x v="10"/>
    <x v="2"/>
    <n v="174.7"/>
    <x v="286"/>
    <n v="177.2"/>
    <n v="177.9"/>
    <n v="172.2"/>
    <n v="172.1"/>
    <n v="175.9"/>
    <n v="172.2"/>
    <n v="121.9"/>
    <n v="204.8"/>
    <n v="164.9"/>
    <n v="196.6"/>
    <n v="180.8"/>
    <n v="2303.4"/>
    <n v="202.7"/>
    <n v="180.2"/>
    <n v="167"/>
    <n v="178.2"/>
    <n v="525.4"/>
    <n v="173.5"/>
    <n v="182.6"/>
    <n v="169.2"/>
    <n v="180.8"/>
    <n v="159.80000000000001"/>
    <n v="168.4"/>
    <n v="172.5"/>
    <n v="181.5"/>
    <n v="170"/>
    <n v="1202.2"/>
    <n v="176.3"/>
  </r>
  <r>
    <x v="2"/>
    <x v="10"/>
    <x v="2"/>
    <n v="174.4"/>
    <x v="287"/>
    <n v="175.2"/>
    <n v="177.3"/>
    <n v="179.2"/>
    <n v="169.5"/>
    <n v="152.80000000000001"/>
    <n v="171.1"/>
    <n v="120"/>
    <n v="209.7"/>
    <n v="172.3"/>
    <n v="193"/>
    <n v="177"/>
    <n v="2279.1999999999998"/>
    <n v="199.5"/>
    <n v="186.1"/>
    <n v="178.7"/>
    <n v="185.1"/>
    <n v="549.9"/>
    <n v="173.5"/>
    <n v="181.9"/>
    <n v="174.2"/>
    <n v="184.4"/>
    <n v="164.2"/>
    <n v="170.3"/>
    <n v="175"/>
    <n v="181"/>
    <n v="174.1"/>
    <n v="1223.1999999999998"/>
    <n v="177.2"/>
  </r>
  <r>
    <x v="0"/>
    <x v="10"/>
    <x v="3"/>
    <n v="173.3"/>
    <x v="281"/>
    <n v="167.9"/>
    <n v="178.2"/>
    <n v="178.5"/>
    <n v="173.7"/>
    <n v="142.80000000000001"/>
    <n v="172.8"/>
    <n v="120.4"/>
    <n v="215.5"/>
    <n v="178.2"/>
    <n v="190.5"/>
    <n v="175.5"/>
    <n v="2274.1999999999998"/>
    <n v="199.5"/>
    <n v="190.7"/>
    <n v="187.3"/>
    <n v="190.2"/>
    <n v="568.20000000000005"/>
    <n v="175.2"/>
    <n v="181.5"/>
    <n v="179.1"/>
    <n v="187.2"/>
    <n v="169.4"/>
    <n v="173.2"/>
    <n v="179.4"/>
    <n v="183.8"/>
    <n v="178.9"/>
    <n v="1251"/>
    <n v="178.8"/>
  </r>
  <r>
    <x v="1"/>
    <x v="10"/>
    <x v="3"/>
    <n v="174.8"/>
    <x v="274"/>
    <n v="172.4"/>
    <n v="178.8"/>
    <n v="168.7"/>
    <n v="179.2"/>
    <n v="179.9"/>
    <n v="174.7"/>
    <n v="123.1"/>
    <n v="207.8"/>
    <n v="165.5"/>
    <n v="197"/>
    <n v="182.1"/>
    <n v="2317.7000000000003"/>
    <n v="203.5"/>
    <n v="181"/>
    <n v="167.7"/>
    <n v="178.9"/>
    <n v="527.6"/>
    <n v="175.2"/>
    <n v="182.1"/>
    <n v="169.6"/>
    <n v="181.5"/>
    <n v="160.1"/>
    <n v="168.8"/>
    <n v="174.2"/>
    <n v="184.4"/>
    <n v="170.9"/>
    <n v="1209.5000000000002"/>
    <n v="177.4"/>
  </r>
  <r>
    <x v="2"/>
    <x v="10"/>
    <x v="3"/>
    <n v="173.8"/>
    <x v="288"/>
    <n v="169.6"/>
    <n v="178.4"/>
    <n v="174.9"/>
    <n v="176.3"/>
    <n v="155.4"/>
    <n v="173.4"/>
    <n v="121.3"/>
    <n v="212.9"/>
    <n v="172.9"/>
    <n v="193.5"/>
    <n v="177.9"/>
    <n v="2289.6000000000004"/>
    <n v="200.6"/>
    <n v="186.9"/>
    <n v="179.2"/>
    <n v="185.7"/>
    <n v="551.79999999999995"/>
    <n v="175.2"/>
    <n v="181.7"/>
    <n v="174.6"/>
    <n v="185"/>
    <n v="164.5"/>
    <n v="170.7"/>
    <n v="176.4"/>
    <n v="184"/>
    <n v="175"/>
    <n v="1230.1999999999998"/>
    <n v="178.1"/>
  </r>
  <r>
    <x v="0"/>
    <x v="10"/>
    <x v="4"/>
    <n v="173.2"/>
    <x v="289"/>
    <n v="171"/>
    <n v="179.6"/>
    <n v="173.3"/>
    <n v="169"/>
    <n v="148.69999999999999"/>
    <n v="174.9"/>
    <n v="121.9"/>
    <n v="221"/>
    <n v="178.7"/>
    <n v="191.1"/>
    <n v="176.8"/>
    <n v="2290.7000000000007"/>
    <n v="199.9"/>
    <n v="191.2"/>
    <n v="187.9"/>
    <n v="190.8"/>
    <n v="569.90000000000009"/>
    <n v="175.6"/>
    <n v="182.5"/>
    <n v="179.8"/>
    <n v="187.8"/>
    <n v="169.7"/>
    <n v="173.8"/>
    <n v="180.3"/>
    <n v="184.9"/>
    <n v="179.5"/>
    <n v="1255.8"/>
    <n v="179.8"/>
  </r>
  <r>
    <x v="1"/>
    <x v="10"/>
    <x v="4"/>
    <n v="174.7"/>
    <x v="267"/>
    <n v="176.7"/>
    <n v="179.4"/>
    <n v="164.4"/>
    <n v="175.8"/>
    <n v="185"/>
    <n v="176.9"/>
    <n v="124.2"/>
    <n v="211.9"/>
    <n v="165.9"/>
    <n v="197.7"/>
    <n v="183.1"/>
    <n v="2335.1"/>
    <n v="204.2"/>
    <n v="181.3"/>
    <n v="168.1"/>
    <n v="179.3"/>
    <n v="528.70000000000005"/>
    <n v="175.6"/>
    <n v="183.4"/>
    <n v="170.1"/>
    <n v="182.2"/>
    <n v="160.4"/>
    <n v="169.2"/>
    <n v="174.8"/>
    <n v="185.6"/>
    <n v="171.6"/>
    <n v="1213.8999999999996"/>
    <n v="178.2"/>
  </r>
  <r>
    <x v="2"/>
    <x v="10"/>
    <x v="4"/>
    <n v="173.7"/>
    <x v="290"/>
    <n v="173.2"/>
    <n v="179.5"/>
    <n v="170"/>
    <n v="172.2"/>
    <n v="161"/>
    <n v="175.6"/>
    <n v="122.7"/>
    <n v="218"/>
    <n v="173.4"/>
    <n v="194.2"/>
    <n v="179.1"/>
    <n v="2306.9"/>
    <n v="201"/>
    <n v="187.3"/>
    <n v="179.7"/>
    <n v="186.2"/>
    <n v="553.20000000000005"/>
    <n v="175.6"/>
    <n v="182.8"/>
    <n v="175.2"/>
    <n v="185.7"/>
    <n v="164.8"/>
    <n v="171.2"/>
    <n v="177.1"/>
    <n v="185.2"/>
    <n v="175.7"/>
    <n v="1234.9000000000001"/>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526D8-3F1F-4C67-974F-77B1A875D6E3}" name="PivotTable14"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B5:O26" firstHeaderRow="0" firstDataRow="1" firstDataCol="1"/>
  <pivotFields count="33">
    <pivotField axis="axisRow" showAll="0">
      <items count="4">
        <item h="1" sd="0" x="0"/>
        <item x="2"/>
        <item h="1" sd="0" x="1"/>
        <item t="default"/>
      </items>
    </pivotField>
    <pivotField axis="axisRow" showAll="0">
      <items count="12">
        <item h="1" sd="0" x="0"/>
        <item h="1" x="1"/>
        <item h="1" sd="0" x="2"/>
        <item h="1" sd="0" x="3"/>
        <item h="1" sd="0" x="4"/>
        <item h="1" sd="0" x="5"/>
        <item h="1" sd="0" x="6"/>
        <item h="1" x="7"/>
        <item h="1" x="8"/>
        <item x="9"/>
        <item x="10"/>
        <item t="default"/>
      </items>
    </pivotField>
    <pivotField axis="axisRow" showAll="0">
      <items count="15">
        <item x="0"/>
        <item x="1"/>
        <item x="2"/>
        <item x="3"/>
        <item x="4"/>
        <item x="5"/>
        <item x="6"/>
        <item x="7"/>
        <item x="8"/>
        <item x="9"/>
        <item x="10"/>
        <item x="11"/>
        <item m="1" x="13"/>
        <item m="1" x="1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0"/>
    <field x="1"/>
    <field x="2"/>
  </rowFields>
  <rowItems count="21">
    <i>
      <x v="1"/>
    </i>
    <i r="1">
      <x v="9"/>
    </i>
    <i r="2">
      <x/>
    </i>
    <i r="2">
      <x v="1"/>
    </i>
    <i r="2">
      <x v="2"/>
    </i>
    <i r="2">
      <x v="3"/>
    </i>
    <i r="2">
      <x v="4"/>
    </i>
    <i r="2">
      <x v="5"/>
    </i>
    <i r="2">
      <x v="6"/>
    </i>
    <i r="2">
      <x v="7"/>
    </i>
    <i r="2">
      <x v="8"/>
    </i>
    <i r="2">
      <x v="9"/>
    </i>
    <i r="2">
      <x v="10"/>
    </i>
    <i r="2">
      <x v="11"/>
    </i>
    <i r="1">
      <x v="10"/>
    </i>
    <i r="2">
      <x/>
    </i>
    <i r="2">
      <x v="1"/>
    </i>
    <i r="2">
      <x v="2"/>
    </i>
    <i r="2">
      <x v="3"/>
    </i>
    <i r="2">
      <x v="4"/>
    </i>
    <i t="grand">
      <x/>
    </i>
  </rowItems>
  <colFields count="1">
    <field x="-2"/>
  </colFields>
  <colItems count="13">
    <i>
      <x/>
    </i>
    <i i="1">
      <x v="1"/>
    </i>
    <i i="2">
      <x v="2"/>
    </i>
    <i i="3">
      <x v="3"/>
    </i>
    <i i="4">
      <x v="4"/>
    </i>
    <i i="5">
      <x v="5"/>
    </i>
    <i i="6">
      <x v="6"/>
    </i>
    <i i="7">
      <x v="7"/>
    </i>
    <i i="8">
      <x v="8"/>
    </i>
    <i i="9">
      <x v="9"/>
    </i>
    <i i="10">
      <x v="10"/>
    </i>
    <i i="11">
      <x v="11"/>
    </i>
    <i i="12">
      <x v="12"/>
    </i>
  </colItems>
  <dataFields count="13">
    <dataField name=" Cereals and products" fld="3" showDataAs="difference" baseField="2" baseItem="1048828"/>
    <dataField name=" Meat and fish" fld="4" showDataAs="difference" baseField="2" baseItem="1048828"/>
    <dataField name=" Egg" fld="5" showDataAs="difference" baseField="2" baseItem="1048828"/>
    <dataField name=" Milk and products" fld="6" showDataAs="difference" baseField="2" baseItem="1048828"/>
    <dataField name=" Oils and fats" fld="7" showDataAs="difference" baseField="2" baseItem="1048828"/>
    <dataField name=" Fruits" fld="8" showDataAs="difference" baseField="2" baseItem="1048828"/>
    <dataField name=" Vegetables" fld="9" showDataAs="difference" baseField="2" baseItem="1048828"/>
    <dataField name=" Pulses and products" fld="10" showDataAs="difference" baseField="2" baseItem="1048828"/>
    <dataField name=" Sugar and Confectionery" fld="11" showDataAs="difference" baseField="2" baseItem="1048828"/>
    <dataField name=" Spices" fld="12" showDataAs="difference" baseField="2" baseItem="1048828"/>
    <dataField name=" Non-alcoholic beverages" fld="13" showDataAs="difference" baseField="2" baseItem="1048828"/>
    <dataField name=" Prepared meals, snacks, sweets etc." fld="14" showDataAs="difference" baseField="2" baseItem="1048828"/>
    <dataField name=" Food and beverages" fld="15" showDataAs="difference" baseField="2" baseItem="1048828"/>
  </dataFields>
  <conditionalFormats count="13">
    <conditionalFormat priority="5">
      <pivotAreas count="3">
        <pivotArea type="data" collapsedLevelsAreSubtotals="1" fieldPosition="0">
          <references count="4">
            <reference field="4294967294" count="1" selected="0">
              <x v="12"/>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12"/>
            </reference>
            <reference field="0" count="1" selected="0">
              <x v="1"/>
            </reference>
            <reference field="1" count="1">
              <x v="10"/>
            </reference>
          </references>
        </pivotArea>
        <pivotArea type="data" collapsedLevelsAreSubtotals="1" fieldPosition="0">
          <references count="4">
            <reference field="4294967294" count="1" selected="0">
              <x v="12"/>
            </reference>
            <reference field="0" count="1" selected="0">
              <x v="1"/>
            </reference>
            <reference field="1" count="1" selected="0">
              <x v="10"/>
            </reference>
            <reference field="2" count="5">
              <x v="0"/>
              <x v="1"/>
              <x v="2"/>
              <x v="3"/>
              <x v="4"/>
            </reference>
          </references>
        </pivotArea>
      </pivotAreas>
    </conditionalFormat>
    <conditionalFormat priority="6">
      <pivotAreas count="3">
        <pivotArea type="data" collapsedLevelsAreSubtotals="1" fieldPosition="0">
          <references count="4">
            <reference field="4294967294" count="1" selected="0">
              <x v="11"/>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11"/>
            </reference>
            <reference field="0" count="1" selected="0">
              <x v="1"/>
            </reference>
            <reference field="1" count="1">
              <x v="10"/>
            </reference>
          </references>
        </pivotArea>
        <pivotArea type="data" collapsedLevelsAreSubtotals="1" fieldPosition="0">
          <references count="4">
            <reference field="4294967294" count="1" selected="0">
              <x v="11"/>
            </reference>
            <reference field="0" count="1" selected="0">
              <x v="1"/>
            </reference>
            <reference field="1" count="1" selected="0">
              <x v="10"/>
            </reference>
            <reference field="2" count="5">
              <x v="0"/>
              <x v="1"/>
              <x v="2"/>
              <x v="3"/>
              <x v="4"/>
            </reference>
          </references>
        </pivotArea>
      </pivotAreas>
    </conditionalFormat>
    <conditionalFormat priority="7">
      <pivotAreas count="3">
        <pivotArea type="data" collapsedLevelsAreSubtotals="1" fieldPosition="0">
          <references count="4">
            <reference field="4294967294" count="1" selected="0">
              <x v="10"/>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10"/>
            </reference>
            <reference field="0" count="1" selected="0">
              <x v="1"/>
            </reference>
            <reference field="1" count="1">
              <x v="10"/>
            </reference>
          </references>
        </pivotArea>
        <pivotArea type="data" collapsedLevelsAreSubtotals="1" fieldPosition="0">
          <references count="4">
            <reference field="4294967294" count="1" selected="0">
              <x v="10"/>
            </reference>
            <reference field="0" count="1" selected="0">
              <x v="1"/>
            </reference>
            <reference field="1" count="1" selected="0">
              <x v="10"/>
            </reference>
            <reference field="2" count="5">
              <x v="0"/>
              <x v="1"/>
              <x v="2"/>
              <x v="3"/>
              <x v="4"/>
            </reference>
          </references>
        </pivotArea>
      </pivotAreas>
    </conditionalFormat>
    <conditionalFormat priority="8">
      <pivotAreas count="3">
        <pivotArea type="data" collapsedLevelsAreSubtotals="1" fieldPosition="0">
          <references count="4">
            <reference field="4294967294" count="1" selected="0">
              <x v="9"/>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9"/>
            </reference>
            <reference field="0" count="1" selected="0">
              <x v="1"/>
            </reference>
            <reference field="1" count="1">
              <x v="10"/>
            </reference>
          </references>
        </pivotArea>
        <pivotArea type="data" collapsedLevelsAreSubtotals="1" fieldPosition="0">
          <references count="4">
            <reference field="4294967294" count="1" selected="0">
              <x v="9"/>
            </reference>
            <reference field="0" count="1" selected="0">
              <x v="1"/>
            </reference>
            <reference field="1" count="1" selected="0">
              <x v="10"/>
            </reference>
            <reference field="2" count="5">
              <x v="0"/>
              <x v="1"/>
              <x v="2"/>
              <x v="3"/>
              <x v="4"/>
            </reference>
          </references>
        </pivotArea>
      </pivotAreas>
    </conditionalFormat>
    <conditionalFormat priority="9">
      <pivotAreas count="3">
        <pivotArea type="data" collapsedLevelsAreSubtotals="1" fieldPosition="0">
          <references count="4">
            <reference field="4294967294" count="1" selected="0">
              <x v="8"/>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8"/>
            </reference>
            <reference field="0" count="1" selected="0">
              <x v="1"/>
            </reference>
            <reference field="1" count="1">
              <x v="10"/>
            </reference>
          </references>
        </pivotArea>
        <pivotArea type="data" collapsedLevelsAreSubtotals="1" fieldPosition="0">
          <references count="4">
            <reference field="4294967294" count="1" selected="0">
              <x v="8"/>
            </reference>
            <reference field="0" count="1" selected="0">
              <x v="1"/>
            </reference>
            <reference field="1" count="1" selected="0">
              <x v="10"/>
            </reference>
            <reference field="2" count="5">
              <x v="0"/>
              <x v="1"/>
              <x v="2"/>
              <x v="3"/>
              <x v="4"/>
            </reference>
          </references>
        </pivotArea>
      </pivotAreas>
    </conditionalFormat>
    <conditionalFormat priority="10">
      <pivotAreas count="3">
        <pivotArea type="data" collapsedLevelsAreSubtotals="1" fieldPosition="0">
          <references count="4">
            <reference field="4294967294" count="1" selected="0">
              <x v="7"/>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7"/>
            </reference>
            <reference field="0" count="1" selected="0">
              <x v="1"/>
            </reference>
            <reference field="1" count="1">
              <x v="10"/>
            </reference>
          </references>
        </pivotArea>
        <pivotArea type="data" collapsedLevelsAreSubtotals="1" fieldPosition="0">
          <references count="4">
            <reference field="4294967294" count="1" selected="0">
              <x v="7"/>
            </reference>
            <reference field="0" count="1" selected="0">
              <x v="1"/>
            </reference>
            <reference field="1" count="1" selected="0">
              <x v="10"/>
            </reference>
            <reference field="2" count="5">
              <x v="0"/>
              <x v="1"/>
              <x v="2"/>
              <x v="3"/>
              <x v="4"/>
            </reference>
          </references>
        </pivotArea>
      </pivotAreas>
    </conditionalFormat>
    <conditionalFormat priority="11">
      <pivotAreas count="3">
        <pivotArea type="data" collapsedLevelsAreSubtotals="1" fieldPosition="0">
          <references count="4">
            <reference field="4294967294" count="1" selected="0">
              <x v="6"/>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6"/>
            </reference>
            <reference field="0" count="1" selected="0">
              <x v="1"/>
            </reference>
            <reference field="1" count="1">
              <x v="10"/>
            </reference>
          </references>
        </pivotArea>
        <pivotArea type="data" collapsedLevelsAreSubtotals="1" fieldPosition="0">
          <references count="4">
            <reference field="4294967294" count="1" selected="0">
              <x v="6"/>
            </reference>
            <reference field="0" count="1" selected="0">
              <x v="1"/>
            </reference>
            <reference field="1" count="1" selected="0">
              <x v="10"/>
            </reference>
            <reference field="2" count="5">
              <x v="0"/>
              <x v="1"/>
              <x v="2"/>
              <x v="3"/>
              <x v="4"/>
            </reference>
          </references>
        </pivotArea>
      </pivotAreas>
    </conditionalFormat>
    <conditionalFormat priority="12">
      <pivotAreas count="3">
        <pivotArea type="data" collapsedLevelsAreSubtotals="1" fieldPosition="0">
          <references count="4">
            <reference field="4294967294" count="1" selected="0">
              <x v="5"/>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5"/>
            </reference>
            <reference field="0" count="1" selected="0">
              <x v="1"/>
            </reference>
            <reference field="1" count="1">
              <x v="10"/>
            </reference>
          </references>
        </pivotArea>
        <pivotArea type="data" collapsedLevelsAreSubtotals="1" fieldPosition="0">
          <references count="4">
            <reference field="4294967294" count="1" selected="0">
              <x v="5"/>
            </reference>
            <reference field="0" count="1" selected="0">
              <x v="1"/>
            </reference>
            <reference field="1" count="1" selected="0">
              <x v="10"/>
            </reference>
            <reference field="2" count="5">
              <x v="0"/>
              <x v="1"/>
              <x v="2"/>
              <x v="3"/>
              <x v="4"/>
            </reference>
          </references>
        </pivotArea>
      </pivotAreas>
    </conditionalFormat>
    <conditionalFormat priority="13">
      <pivotAreas count="3">
        <pivotArea type="data" collapsedLevelsAreSubtotals="1" fieldPosition="0">
          <references count="4">
            <reference field="4294967294" count="1" selected="0">
              <x v="4"/>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4"/>
            </reference>
            <reference field="0" count="1" selected="0">
              <x v="1"/>
            </reference>
            <reference field="1" count="1">
              <x v="10"/>
            </reference>
          </references>
        </pivotArea>
        <pivotArea type="data" collapsedLevelsAreSubtotals="1" fieldPosition="0">
          <references count="4">
            <reference field="4294967294" count="1" selected="0">
              <x v="4"/>
            </reference>
            <reference field="0" count="1" selected="0">
              <x v="1"/>
            </reference>
            <reference field="1" count="1" selected="0">
              <x v="10"/>
            </reference>
            <reference field="2" count="5">
              <x v="0"/>
              <x v="1"/>
              <x v="2"/>
              <x v="3"/>
              <x v="4"/>
            </reference>
          </references>
        </pivotArea>
      </pivotAreas>
    </conditionalFormat>
    <conditionalFormat priority="14">
      <pivotAreas count="3">
        <pivotArea type="data" collapsedLevelsAreSubtotals="1" fieldPosition="0">
          <references count="4">
            <reference field="4294967294" count="1" selected="0">
              <x v="3"/>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3"/>
            </reference>
            <reference field="0" count="1" selected="0">
              <x v="1"/>
            </reference>
            <reference field="1" count="1">
              <x v="10"/>
            </reference>
          </references>
        </pivotArea>
        <pivotArea type="data" collapsedLevelsAreSubtotals="1" fieldPosition="0">
          <references count="4">
            <reference field="4294967294" count="1" selected="0">
              <x v="3"/>
            </reference>
            <reference field="0" count="1" selected="0">
              <x v="1"/>
            </reference>
            <reference field="1" count="1" selected="0">
              <x v="10"/>
            </reference>
            <reference field="2" count="5">
              <x v="0"/>
              <x v="1"/>
              <x v="2"/>
              <x v="3"/>
              <x v="4"/>
            </reference>
          </references>
        </pivotArea>
      </pivotAreas>
    </conditionalFormat>
    <conditionalFormat priority="15">
      <pivotAreas count="3">
        <pivotArea type="data" collapsedLevelsAreSubtotals="1" fieldPosition="0">
          <references count="4">
            <reference field="4294967294" count="1" selected="0">
              <x v="2"/>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2"/>
            </reference>
            <reference field="0" count="1" selected="0">
              <x v="1"/>
            </reference>
            <reference field="1" count="1">
              <x v="10"/>
            </reference>
          </references>
        </pivotArea>
        <pivotArea type="data" collapsedLevelsAreSubtotals="1" fieldPosition="0">
          <references count="4">
            <reference field="4294967294" count="1" selected="0">
              <x v="2"/>
            </reference>
            <reference field="0" count="1" selected="0">
              <x v="1"/>
            </reference>
            <reference field="1" count="1" selected="0">
              <x v="10"/>
            </reference>
            <reference field="2" count="5">
              <x v="0"/>
              <x v="1"/>
              <x v="2"/>
              <x v="3"/>
              <x v="4"/>
            </reference>
          </references>
        </pivotArea>
      </pivotAreas>
    </conditionalFormat>
    <conditionalFormat priority="16">
      <pivotAreas count="3">
        <pivotArea type="data" collapsedLevelsAreSubtotals="1" fieldPosition="0">
          <references count="4">
            <reference field="4294967294" count="1" selected="0">
              <x v="1"/>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1"/>
            </reference>
            <reference field="0" count="1" selected="0">
              <x v="1"/>
            </reference>
            <reference field="1" count="1">
              <x v="10"/>
            </reference>
          </references>
        </pivotArea>
        <pivotArea type="data" collapsedLevelsAreSubtotals="1" fieldPosition="0">
          <references count="4">
            <reference field="4294967294" count="1" selected="0">
              <x v="1"/>
            </reference>
            <reference field="0" count="1" selected="0">
              <x v="1"/>
            </reference>
            <reference field="1" count="1" selected="0">
              <x v="10"/>
            </reference>
            <reference field="2" count="5">
              <x v="0"/>
              <x v="1"/>
              <x v="2"/>
              <x v="3"/>
              <x v="4"/>
            </reference>
          </references>
        </pivotArea>
      </pivotAreas>
    </conditionalFormat>
    <conditionalFormat priority="17">
      <pivotAreas count="3">
        <pivotArea type="data" collapsedLevelsAreSubtotals="1" fieldPosition="0">
          <references count="4">
            <reference field="4294967294" count="1" selected="0">
              <x v="0"/>
            </reference>
            <reference field="0" count="1" selected="0">
              <x v="1"/>
            </reference>
            <reference field="1" count="1" selected="0">
              <x v="9"/>
            </reference>
            <reference field="2" count="11">
              <x v="1"/>
              <x v="2"/>
              <x v="3"/>
              <x v="4"/>
              <x v="5"/>
              <x v="6"/>
              <x v="7"/>
              <x v="8"/>
              <x v="9"/>
              <x v="10"/>
              <x v="11"/>
            </reference>
          </references>
        </pivotArea>
        <pivotArea type="data" collapsedLevelsAreSubtotals="1" fieldPosition="0">
          <references count="3">
            <reference field="4294967294" count="1" selected="0">
              <x v="0"/>
            </reference>
            <reference field="0" count="1" selected="0">
              <x v="1"/>
            </reference>
            <reference field="1" count="1">
              <x v="10"/>
            </reference>
          </references>
        </pivotArea>
        <pivotArea type="data" collapsedLevelsAreSubtotals="1" fieldPosition="0">
          <references count="4">
            <reference field="4294967294" count="1" selected="0">
              <x v="0"/>
            </reference>
            <reference field="0" count="1" selected="0">
              <x v="1"/>
            </reference>
            <reference field="1" count="1" selected="0">
              <x v="10"/>
            </reference>
            <reference field="2"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8309D-82F0-4B5A-9CDA-38B3DBC4090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L20" firstHeaderRow="1" firstDataRow="1" firstDataCol="1"/>
  <pivotFields count="33">
    <pivotField showAll="0"/>
    <pivotField axis="axisRow"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Sum of Yea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2FD48B-41A7-4656-9C1E-9A63CB9825F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8:I12" firstHeaderRow="1" firstDataRow="1" firstDataCol="1"/>
  <pivotFields count="33">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Count of Sec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4177EE-DCCD-4192-823A-C6DC55BD0133}"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E8:F300" firstHeaderRow="1" firstDataRow="1" firstDataCol="1"/>
  <pivotFields count="33">
    <pivotField showAll="0"/>
    <pivotField showAll="0"/>
    <pivotField showAll="0"/>
    <pivotField showAll="0"/>
    <pivotField axis="axisRow" dataField="1" showAll="0" sortType="descending">
      <items count="292">
        <item x="266"/>
        <item x="263"/>
        <item x="267"/>
        <item x="265"/>
        <item x="269"/>
        <item x="264"/>
        <item x="258"/>
        <item x="285"/>
        <item x="277"/>
        <item x="262"/>
        <item x="290"/>
        <item x="274"/>
        <item x="279"/>
        <item x="270"/>
        <item x="282"/>
        <item x="286"/>
        <item x="261"/>
        <item x="289"/>
        <item x="239"/>
        <item x="268"/>
        <item x="259"/>
        <item x="260"/>
        <item x="280"/>
        <item x="288"/>
        <item x="275"/>
        <item x="283"/>
        <item x="276"/>
        <item x="245"/>
        <item x="284"/>
        <item x="257"/>
        <item x="287"/>
        <item x="242"/>
        <item x="278"/>
        <item x="281"/>
        <item x="240"/>
        <item x="273"/>
        <item x="272"/>
        <item x="236"/>
        <item x="255"/>
        <item x="248"/>
        <item x="246"/>
        <item x="238"/>
        <item x="233"/>
        <item x="271"/>
        <item x="243"/>
        <item x="230"/>
        <item x="241"/>
        <item x="250"/>
        <item x="244"/>
        <item x="237"/>
        <item x="249"/>
        <item x="256"/>
        <item x="234"/>
        <item x="235"/>
        <item x="247"/>
        <item x="251"/>
        <item x="253"/>
        <item x="232"/>
        <item x="254"/>
        <item x="231"/>
        <item x="208"/>
        <item x="228"/>
        <item x="205"/>
        <item x="252"/>
        <item x="220"/>
        <item x="217"/>
        <item x="222"/>
        <item x="214"/>
        <item x="211"/>
        <item x="206"/>
        <item x="229"/>
        <item x="225"/>
        <item x="218"/>
        <item x="209"/>
        <item x="204"/>
        <item x="223"/>
        <item x="227"/>
        <item x="215"/>
        <item x="216"/>
        <item x="219"/>
        <item x="221"/>
        <item x="207"/>
        <item x="212"/>
        <item x="226"/>
        <item x="213"/>
        <item x="203"/>
        <item x="224"/>
        <item x="210"/>
        <item x="198"/>
        <item x="200"/>
        <item x="199"/>
        <item x="197"/>
        <item x="202"/>
        <item x="201"/>
        <item x="194"/>
        <item x="196"/>
        <item x="195"/>
        <item x="180"/>
        <item x="191"/>
        <item x="177"/>
        <item x="193"/>
        <item x="182"/>
        <item x="192"/>
        <item x="179"/>
        <item x="183"/>
        <item x="188"/>
        <item x="190"/>
        <item x="187"/>
        <item x="185"/>
        <item x="181"/>
        <item x="189"/>
        <item x="178"/>
        <item x="174"/>
        <item x="186"/>
        <item x="176"/>
        <item x="184"/>
        <item x="175"/>
        <item x="172"/>
        <item x="169"/>
        <item x="166"/>
        <item x="171"/>
        <item x="163"/>
        <item x="168"/>
        <item x="173"/>
        <item x="160"/>
        <item x="165"/>
        <item x="170"/>
        <item x="148"/>
        <item x="159"/>
        <item x="167"/>
        <item x="149"/>
        <item x="162"/>
        <item x="151"/>
        <item x="152"/>
        <item x="124"/>
        <item x="150"/>
        <item x="126"/>
        <item x="145"/>
        <item x="147"/>
        <item x="154"/>
        <item x="164"/>
        <item x="157"/>
        <item x="155"/>
        <item x="146"/>
        <item x="153"/>
        <item x="161"/>
        <item x="156"/>
        <item x="127"/>
        <item x="125"/>
        <item x="158"/>
        <item x="143"/>
        <item x="139"/>
        <item x="144"/>
        <item x="100"/>
        <item x="121"/>
        <item x="97"/>
        <item x="141"/>
        <item x="123"/>
        <item x="142"/>
        <item x="140"/>
        <item x="129"/>
        <item x="138"/>
        <item x="128"/>
        <item x="131"/>
        <item x="134"/>
        <item x="137"/>
        <item x="136"/>
        <item x="132"/>
        <item x="135"/>
        <item x="94"/>
        <item x="130"/>
        <item x="133"/>
        <item x="122"/>
        <item x="101"/>
        <item x="120"/>
        <item x="98"/>
        <item x="103"/>
        <item x="116"/>
        <item x="99"/>
        <item x="117"/>
        <item x="91"/>
        <item x="95"/>
        <item x="118"/>
        <item x="114"/>
        <item x="102"/>
        <item x="119"/>
        <item x="96"/>
        <item x="111"/>
        <item x="108"/>
        <item x="115"/>
        <item x="104"/>
        <item x="106"/>
        <item x="109"/>
        <item x="112"/>
        <item x="105"/>
        <item x="107"/>
        <item x="93"/>
        <item x="110"/>
        <item x="113"/>
        <item x="92"/>
        <item x="89"/>
        <item x="84"/>
        <item x="90"/>
        <item x="87"/>
        <item x="69"/>
        <item x="72"/>
        <item x="88"/>
        <item x="85"/>
        <item x="86"/>
        <item x="83"/>
        <item x="73"/>
        <item x="70"/>
        <item x="75"/>
        <item x="71"/>
        <item x="76"/>
        <item x="74"/>
        <item x="77"/>
        <item x="81"/>
        <item x="68"/>
        <item x="82"/>
        <item x="80"/>
        <item x="66"/>
        <item x="78"/>
        <item x="79"/>
        <item x="64"/>
        <item x="67"/>
        <item x="48"/>
        <item x="65"/>
        <item x="63"/>
        <item x="61"/>
        <item x="45"/>
        <item x="53"/>
        <item x="42"/>
        <item x="56"/>
        <item x="60"/>
        <item x="51"/>
        <item x="62"/>
        <item x="58"/>
        <item x="49"/>
        <item x="40"/>
        <item x="46"/>
        <item x="54"/>
        <item x="57"/>
        <item x="52"/>
        <item x="59"/>
        <item x="43"/>
        <item x="47"/>
        <item x="55"/>
        <item x="44"/>
        <item x="50"/>
        <item x="31"/>
        <item x="37"/>
        <item x="41"/>
        <item x="34"/>
        <item x="21"/>
        <item x="39"/>
        <item x="16"/>
        <item x="38"/>
        <item x="35"/>
        <item x="18"/>
        <item x="24"/>
        <item x="36"/>
        <item x="32"/>
        <item x="26"/>
        <item x="33"/>
        <item x="22"/>
        <item x="30"/>
        <item x="25"/>
        <item x="29"/>
        <item x="19"/>
        <item x="27"/>
        <item x="28"/>
        <item x="23"/>
        <item x="20"/>
        <item x="17"/>
        <item x="13"/>
        <item x="10"/>
        <item x="4"/>
        <item x="15"/>
        <item x="7"/>
        <item x="14"/>
        <item x="11"/>
        <item x="5"/>
        <item x="12"/>
        <item x="8"/>
        <item x="9"/>
        <item x="1"/>
        <item x="6"/>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t="grand">
      <x/>
    </i>
  </rowItems>
  <colItems count="1">
    <i/>
  </colItems>
  <dataFields count="1">
    <dataField name="Count of Meat and fish" fld="4" subtotal="count" showDataAs="percentOfCol" baseField="4" baseItem="6" numFmtId="10"/>
  </dataFields>
  <formats count="1">
    <format dxfId="0">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3A1F9D-F2D3-4716-A874-31EB8CFD09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C20" firstHeaderRow="1" firstDataRow="1" firstDataCol="1"/>
  <pivotFields count="33">
    <pivotField showAll="0"/>
    <pivotField axis="axisRow" dataField="1" showAll="0">
      <items count="12">
        <item x="0"/>
        <item x="1"/>
        <item x="2"/>
        <item x="3"/>
        <item x="4"/>
        <item x="5"/>
        <item x="6"/>
        <item x="7"/>
        <item x="8"/>
        <item x="9"/>
        <item x="10"/>
        <item t="default"/>
      </items>
    </pivotField>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Count of Year"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9ACE51-F60F-4B39-9DE5-89CDFE8C3B5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8:O21" firstHeaderRow="1" firstDataRow="1" firstDataCol="1"/>
  <pivotFields count="33">
    <pivotField showAll="0"/>
    <pivotField showAll="0"/>
    <pivotField axis="axisRow" dataField="1"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22AFB8-9463-44E2-B4FA-D02EBA6FBFE7}"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98FA74-D539-4571-84DB-051C3FD31750}" name="All_India_Index_Upto_April23__1" displayName="All_India_Index_Upto_April23__1" ref="A1:AD374" tableType="queryTable" totalsRowShown="0">
  <autoFilter ref="A1:AD374" xr:uid="{3298FA74-D539-4571-84DB-051C3FD31750}">
    <filterColumn colId="1">
      <filters>
        <filter val="2020"/>
      </filters>
    </filterColumn>
  </autoFilter>
  <tableColumns count="30">
    <tableColumn id="1" xr3:uid="{43390DD0-6805-486A-81B4-2809DBA9BAC5}" uniqueName="1" name="Column1" queryTableFieldId="1" dataDxfId="30"/>
    <tableColumn id="2" xr3:uid="{A1E93CD3-1017-4EED-90E8-2FACCF9BC5D3}" uniqueName="2" name="Column2" queryTableFieldId="2" dataDxfId="29"/>
    <tableColumn id="3" xr3:uid="{F01DB3B4-0605-43D6-967E-51013FB1CD6D}" uniqueName="3" name="Column3" queryTableFieldId="3" dataDxfId="28"/>
    <tableColumn id="4" xr3:uid="{8C2C6064-C60B-463C-8339-33A0C5BF4236}" uniqueName="4" name="Column4" queryTableFieldId="4" dataDxfId="27"/>
    <tableColumn id="5" xr3:uid="{6208178F-713E-4236-917E-961359CBBA86}" uniqueName="5" name="Column5" queryTableFieldId="5" dataDxfId="26"/>
    <tableColumn id="6" xr3:uid="{C5969C46-340C-41CD-A12F-A27CD429D949}" uniqueName="6" name="Column6" queryTableFieldId="6" dataDxfId="25"/>
    <tableColumn id="7" xr3:uid="{CE8EBF61-380D-4A63-A944-91D493A04864}" uniqueName="7" name="Column7" queryTableFieldId="7" dataDxfId="24"/>
    <tableColumn id="8" xr3:uid="{5C223593-C976-4DBB-9CBE-DE2E008EAF96}" uniqueName="8" name="Column8" queryTableFieldId="8" dataDxfId="23"/>
    <tableColumn id="9" xr3:uid="{04A3B876-4398-4C1F-9D97-C7B7DFCD6B75}" uniqueName="9" name="Column9" queryTableFieldId="9" dataDxfId="22"/>
    <tableColumn id="10" xr3:uid="{A7E03A57-E09C-482A-9227-D2345969E143}" uniqueName="10" name="Column10" queryTableFieldId="10" dataDxfId="21"/>
    <tableColumn id="11" xr3:uid="{3B36FA29-349A-48B9-90A0-731B25A711C6}" uniqueName="11" name="Column11" queryTableFieldId="11" dataDxfId="20"/>
    <tableColumn id="12" xr3:uid="{7C6F67BA-7919-40D4-889F-942E9A1C63B0}" uniqueName="12" name="Column12" queryTableFieldId="12" dataDxfId="19"/>
    <tableColumn id="13" xr3:uid="{9D97C36A-7287-4D0E-9C98-DF93A23D7BBB}" uniqueName="13" name="Column13" queryTableFieldId="13" dataDxfId="18"/>
    <tableColumn id="14" xr3:uid="{6A357E38-FA40-4987-89B1-44FA477EC11F}" uniqueName="14" name="Column14" queryTableFieldId="14" dataDxfId="17"/>
    <tableColumn id="15" xr3:uid="{BC64DF0B-7865-4693-86D5-131B22517CF2}" uniqueName="15" name="Column15" queryTableFieldId="15" dataDxfId="16"/>
    <tableColumn id="16" xr3:uid="{0AC59F71-1E07-402A-9B36-29E0132C5927}" uniqueName="16" name="Column16" queryTableFieldId="16" dataDxfId="15"/>
    <tableColumn id="17" xr3:uid="{D98B93DE-2DAC-4D85-B56D-3208E8A27C6C}" uniqueName="17" name="Column17" queryTableFieldId="17" dataDxfId="14"/>
    <tableColumn id="18" xr3:uid="{0CC73E7E-C86D-43A8-B5F3-B49B911BDB44}" uniqueName="18" name="Column18" queryTableFieldId="18" dataDxfId="13"/>
    <tableColumn id="19" xr3:uid="{C5C2E45C-F807-4BA6-A42D-92D96F4C90D5}" uniqueName="19" name="Column19" queryTableFieldId="19" dataDxfId="12"/>
    <tableColumn id="20" xr3:uid="{005FB646-FA95-4AF5-800A-D5563A4C0757}" uniqueName="20" name="Column20" queryTableFieldId="20" dataDxfId="11"/>
    <tableColumn id="21" xr3:uid="{A9E77CE7-F670-4A75-83C7-C2EFEE96DB41}" uniqueName="21" name="Column21" queryTableFieldId="21" dataDxfId="10"/>
    <tableColumn id="22" xr3:uid="{8DACDF99-920B-4C9E-B804-F774C501FDCA}" uniqueName="22" name="Column22" queryTableFieldId="22" dataDxfId="9"/>
    <tableColumn id="23" xr3:uid="{824BF21B-3516-43DE-A806-5DC119B86E66}" uniqueName="23" name="Column23" queryTableFieldId="23" dataDxfId="8"/>
    <tableColumn id="24" xr3:uid="{3364338C-F961-4D4C-8C6F-A714013ADB58}" uniqueName="24" name="Column24" queryTableFieldId="24" dataDxfId="7"/>
    <tableColumn id="25" xr3:uid="{25858D2B-7748-41C1-80B7-25672DB469FD}" uniqueName="25" name="Column25" queryTableFieldId="25" dataDxfId="6"/>
    <tableColumn id="26" xr3:uid="{F3EB5CAC-812E-4B37-96FB-A25E52EC25A6}" uniqueName="26" name="Column26" queryTableFieldId="26" dataDxfId="5"/>
    <tableColumn id="27" xr3:uid="{CC27DDE7-7351-4E99-8FD1-24C7B97A7444}" uniqueName="27" name="Column27" queryTableFieldId="27" dataDxfId="4"/>
    <tableColumn id="28" xr3:uid="{BC640847-8537-4600-A0A9-B77B1C186038}" uniqueName="28" name="Column28" queryTableFieldId="28" dataDxfId="3"/>
    <tableColumn id="29" xr3:uid="{C4FC0650-95F0-415F-8147-B4EDC07C0636}" uniqueName="29" name="Column29" queryTableFieldId="29" dataDxfId="2"/>
    <tableColumn id="30" xr3:uid="{CA8316DE-0893-418F-AE25-D3D8FFD40D95}" uniqueName="30" name="Column30" queryTableFieldId="30"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C9184-3A89-4770-93E5-037A75D7E385}">
  <dimension ref="A1:AD374"/>
  <sheetViews>
    <sheetView workbookViewId="0">
      <selection activeCell="C21" sqref="C21"/>
    </sheetView>
  </sheetViews>
  <sheetFormatPr defaultRowHeight="15" x14ac:dyDescent="0.25"/>
  <cols>
    <col min="1" max="1" width="11.28515625" bestFit="1" customWidth="1"/>
    <col min="2" max="3" width="10.7109375" bestFit="1" customWidth="1"/>
    <col min="4" max="4" width="18.28515625" bestFit="1" customWidth="1"/>
    <col min="5" max="5" width="12.140625" bestFit="1" customWidth="1"/>
    <col min="6" max="6" width="10.7109375" bestFit="1" customWidth="1"/>
    <col min="7" max="7" width="15.5703125" bestFit="1" customWidth="1"/>
    <col min="8" max="8" width="11" bestFit="1" customWidth="1"/>
    <col min="9" max="9" width="10.7109375" bestFit="1" customWidth="1"/>
    <col min="10" max="10" width="11.7109375" bestFit="1" customWidth="1"/>
    <col min="11" max="11" width="17.28515625" bestFit="1" customWidth="1"/>
    <col min="12" max="12" width="21.140625" bestFit="1" customWidth="1"/>
    <col min="13" max="13" width="11.7109375" bestFit="1" customWidth="1"/>
    <col min="14" max="14" width="21.42578125" bestFit="1" customWidth="1"/>
    <col min="15" max="15" width="30.42578125" bestFit="1" customWidth="1"/>
    <col min="16" max="16" width="17.42578125" bestFit="1" customWidth="1"/>
    <col min="17" max="17" width="24.7109375" bestFit="1" customWidth="1"/>
    <col min="18" max="19" width="11.7109375" bestFit="1" customWidth="1"/>
    <col min="20" max="20" width="19.42578125" bestFit="1" customWidth="1"/>
    <col min="21" max="22" width="11.7109375" bestFit="1" customWidth="1"/>
    <col min="23" max="23" width="25.7109375" bestFit="1" customWidth="1"/>
    <col min="24" max="24" width="11.7109375" bestFit="1" customWidth="1"/>
    <col min="25" max="25" width="25.85546875" bestFit="1" customWidth="1"/>
    <col min="26" max="26" width="23.7109375" bestFit="1" customWidth="1"/>
    <col min="27" max="27" width="11.7109375" bestFit="1" customWidth="1"/>
    <col min="28" max="28" width="21.85546875" bestFit="1" customWidth="1"/>
    <col min="29" max="29" width="12.5703125" bestFit="1" customWidth="1"/>
    <col min="30" max="30" width="12.1406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hidden="1" x14ac:dyDescent="0.25">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hidden="1" x14ac:dyDescent="0.25">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hidden="1" x14ac:dyDescent="0.25">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hidden="1" x14ac:dyDescent="0.25">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hidden="1" x14ac:dyDescent="0.25">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hidden="1" x14ac:dyDescent="0.25">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hidden="1" x14ac:dyDescent="0.25">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hidden="1" x14ac:dyDescent="0.25">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hidden="1" x14ac:dyDescent="0.25">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hidden="1" x14ac:dyDescent="0.25">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hidden="1" x14ac:dyDescent="0.25">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hidden="1" x14ac:dyDescent="0.25">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hidden="1" x14ac:dyDescent="0.25">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hidden="1" x14ac:dyDescent="0.25">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hidden="1" x14ac:dyDescent="0.25">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hidden="1" x14ac:dyDescent="0.25">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hidden="1" x14ac:dyDescent="0.25">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hidden="1" x14ac:dyDescent="0.25">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hidden="1" x14ac:dyDescent="0.25">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hidden="1" x14ac:dyDescent="0.25">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hidden="1" x14ac:dyDescent="0.25">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hidden="1" x14ac:dyDescent="0.25">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hidden="1" x14ac:dyDescent="0.25">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hidden="1" x14ac:dyDescent="0.25">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hidden="1" x14ac:dyDescent="0.25">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hidden="1" x14ac:dyDescent="0.25">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hidden="1" x14ac:dyDescent="0.25">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hidden="1" x14ac:dyDescent="0.25">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hidden="1" x14ac:dyDescent="0.25">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hidden="1" x14ac:dyDescent="0.25">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hidden="1" x14ac:dyDescent="0.25">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hidden="1" x14ac:dyDescent="0.25">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hidden="1" x14ac:dyDescent="0.25">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hidden="1" x14ac:dyDescent="0.25">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hidden="1" x14ac:dyDescent="0.25">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hidden="1" x14ac:dyDescent="0.25">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hidden="1" x14ac:dyDescent="0.25">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hidden="1" x14ac:dyDescent="0.25">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hidden="1" x14ac:dyDescent="0.25">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hidden="1" x14ac:dyDescent="0.25">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hidden="1" x14ac:dyDescent="0.25">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hidden="1" x14ac:dyDescent="0.25">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hidden="1" x14ac:dyDescent="0.25">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hidden="1" x14ac:dyDescent="0.25">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hidden="1" x14ac:dyDescent="0.25">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hidden="1" x14ac:dyDescent="0.25">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hidden="1" x14ac:dyDescent="0.25">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hidden="1" x14ac:dyDescent="0.25">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hidden="1" x14ac:dyDescent="0.25">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hidden="1" x14ac:dyDescent="0.25">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hidden="1" x14ac:dyDescent="0.25">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hidden="1" x14ac:dyDescent="0.25">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hidden="1" x14ac:dyDescent="0.25">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hidden="1" x14ac:dyDescent="0.25">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hidden="1" x14ac:dyDescent="0.25">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hidden="1" x14ac:dyDescent="0.25">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hidden="1" x14ac:dyDescent="0.25">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hidden="1" x14ac:dyDescent="0.25">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hidden="1" x14ac:dyDescent="0.25">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hidden="1" x14ac:dyDescent="0.25">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hidden="1" x14ac:dyDescent="0.25">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hidden="1" x14ac:dyDescent="0.25">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hidden="1" x14ac:dyDescent="0.25">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hidden="1" x14ac:dyDescent="0.25">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hidden="1" x14ac:dyDescent="0.25">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hidden="1" x14ac:dyDescent="0.25">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hidden="1" x14ac:dyDescent="0.25">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hidden="1" x14ac:dyDescent="0.25">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hidden="1" x14ac:dyDescent="0.25">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hidden="1" x14ac:dyDescent="0.25">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hidden="1" x14ac:dyDescent="0.25">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hidden="1" x14ac:dyDescent="0.25">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hidden="1" x14ac:dyDescent="0.25">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hidden="1" x14ac:dyDescent="0.25">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hidden="1" x14ac:dyDescent="0.25">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hidden="1" x14ac:dyDescent="0.25">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hidden="1" x14ac:dyDescent="0.25">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hidden="1" x14ac:dyDescent="0.25">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hidden="1" x14ac:dyDescent="0.25">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hidden="1" x14ac:dyDescent="0.25">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hidden="1" x14ac:dyDescent="0.25">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hidden="1" x14ac:dyDescent="0.25">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hidden="1" x14ac:dyDescent="0.25">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hidden="1" x14ac:dyDescent="0.25">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hidden="1" x14ac:dyDescent="0.25">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hidden="1" x14ac:dyDescent="0.25">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hidden="1" x14ac:dyDescent="0.25">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hidden="1" x14ac:dyDescent="0.25">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hidden="1" x14ac:dyDescent="0.25">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hidden="1" x14ac:dyDescent="0.25">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hidden="1" x14ac:dyDescent="0.25">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hidden="1" x14ac:dyDescent="0.25">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hidden="1" x14ac:dyDescent="0.25">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hidden="1" x14ac:dyDescent="0.25">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hidden="1" x14ac:dyDescent="0.25">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hidden="1" x14ac:dyDescent="0.25">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hidden="1" x14ac:dyDescent="0.25">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hidden="1" x14ac:dyDescent="0.25">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hidden="1" x14ac:dyDescent="0.25">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hidden="1" x14ac:dyDescent="0.25">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hidden="1" x14ac:dyDescent="0.25">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hidden="1" x14ac:dyDescent="0.25">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hidden="1" x14ac:dyDescent="0.25">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hidden="1" x14ac:dyDescent="0.25">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hidden="1" x14ac:dyDescent="0.25">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hidden="1" x14ac:dyDescent="0.25">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hidden="1" x14ac:dyDescent="0.25">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hidden="1" x14ac:dyDescent="0.25">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hidden="1" x14ac:dyDescent="0.25">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hidden="1" x14ac:dyDescent="0.25">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hidden="1" x14ac:dyDescent="0.25">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hidden="1" x14ac:dyDescent="0.25">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hidden="1" x14ac:dyDescent="0.25">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hidden="1" x14ac:dyDescent="0.25">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hidden="1" x14ac:dyDescent="0.25">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hidden="1" x14ac:dyDescent="0.25">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hidden="1" x14ac:dyDescent="0.25">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hidden="1" x14ac:dyDescent="0.25">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hidden="1" x14ac:dyDescent="0.25">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hidden="1" x14ac:dyDescent="0.25">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hidden="1" x14ac:dyDescent="0.25">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hidden="1" x14ac:dyDescent="0.25">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hidden="1" x14ac:dyDescent="0.25">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hidden="1" x14ac:dyDescent="0.25">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hidden="1" x14ac:dyDescent="0.25">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hidden="1" x14ac:dyDescent="0.25">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hidden="1" x14ac:dyDescent="0.25">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hidden="1" x14ac:dyDescent="0.25">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hidden="1" x14ac:dyDescent="0.25">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hidden="1" x14ac:dyDescent="0.25">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hidden="1" x14ac:dyDescent="0.25">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hidden="1" x14ac:dyDescent="0.25">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hidden="1" x14ac:dyDescent="0.25">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hidden="1" x14ac:dyDescent="0.25">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hidden="1" x14ac:dyDescent="0.25">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hidden="1" x14ac:dyDescent="0.25">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hidden="1" x14ac:dyDescent="0.25">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hidden="1" x14ac:dyDescent="0.25">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hidden="1" x14ac:dyDescent="0.25">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hidden="1" x14ac:dyDescent="0.25">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hidden="1" x14ac:dyDescent="0.25">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hidden="1" x14ac:dyDescent="0.25">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hidden="1" x14ac:dyDescent="0.25">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hidden="1" x14ac:dyDescent="0.25">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hidden="1" x14ac:dyDescent="0.25">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hidden="1" x14ac:dyDescent="0.25">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hidden="1" x14ac:dyDescent="0.25">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hidden="1" x14ac:dyDescent="0.25">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hidden="1" x14ac:dyDescent="0.25">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hidden="1" x14ac:dyDescent="0.25">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hidden="1" x14ac:dyDescent="0.25">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hidden="1" x14ac:dyDescent="0.25">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hidden="1" x14ac:dyDescent="0.25">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hidden="1" x14ac:dyDescent="0.25">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hidden="1" x14ac:dyDescent="0.25">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hidden="1" x14ac:dyDescent="0.25">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hidden="1" x14ac:dyDescent="0.25">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hidden="1" x14ac:dyDescent="0.25">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hidden="1" x14ac:dyDescent="0.25">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hidden="1" x14ac:dyDescent="0.25">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hidden="1" x14ac:dyDescent="0.25">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hidden="1" x14ac:dyDescent="0.25">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hidden="1" x14ac:dyDescent="0.25">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hidden="1" x14ac:dyDescent="0.25">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hidden="1" x14ac:dyDescent="0.25">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hidden="1" x14ac:dyDescent="0.25">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hidden="1" x14ac:dyDescent="0.25">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hidden="1" x14ac:dyDescent="0.25">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hidden="1" x14ac:dyDescent="0.25">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hidden="1" x14ac:dyDescent="0.25">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hidden="1" x14ac:dyDescent="0.25">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hidden="1" x14ac:dyDescent="0.25">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hidden="1" x14ac:dyDescent="0.25">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hidden="1" x14ac:dyDescent="0.25">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hidden="1" x14ac:dyDescent="0.25">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hidden="1" x14ac:dyDescent="0.25">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hidden="1" x14ac:dyDescent="0.25">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hidden="1" x14ac:dyDescent="0.25">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hidden="1" x14ac:dyDescent="0.25">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hidden="1" x14ac:dyDescent="0.25">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hidden="1" x14ac:dyDescent="0.25">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hidden="1" x14ac:dyDescent="0.25">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hidden="1" x14ac:dyDescent="0.25">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hidden="1" x14ac:dyDescent="0.25">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hidden="1" x14ac:dyDescent="0.25">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hidden="1" x14ac:dyDescent="0.25">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hidden="1" x14ac:dyDescent="0.25">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hidden="1" x14ac:dyDescent="0.25">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hidden="1" x14ac:dyDescent="0.25">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hidden="1" x14ac:dyDescent="0.25">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hidden="1" x14ac:dyDescent="0.25">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hidden="1" x14ac:dyDescent="0.25">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hidden="1" x14ac:dyDescent="0.25">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hidden="1" x14ac:dyDescent="0.25">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hidden="1" x14ac:dyDescent="0.25">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hidden="1" x14ac:dyDescent="0.25">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hidden="1" x14ac:dyDescent="0.25">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hidden="1" x14ac:dyDescent="0.25">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hidden="1" x14ac:dyDescent="0.25">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hidden="1" x14ac:dyDescent="0.25">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hidden="1" x14ac:dyDescent="0.25">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hidden="1" x14ac:dyDescent="0.25">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hidden="1" x14ac:dyDescent="0.25">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hidden="1" x14ac:dyDescent="0.25">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hidden="1" x14ac:dyDescent="0.25">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hidden="1" x14ac:dyDescent="0.25">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hidden="1" x14ac:dyDescent="0.25">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hidden="1" x14ac:dyDescent="0.25">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hidden="1" x14ac:dyDescent="0.25">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hidden="1" x14ac:dyDescent="0.25">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hidden="1" x14ac:dyDescent="0.25">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hidden="1" x14ac:dyDescent="0.25">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hidden="1" x14ac:dyDescent="0.25">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hidden="1" x14ac:dyDescent="0.25">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hidden="1" x14ac:dyDescent="0.25">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hidden="1" x14ac:dyDescent="0.25">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hidden="1" x14ac:dyDescent="0.25">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hidden="1" x14ac:dyDescent="0.25">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hidden="1" x14ac:dyDescent="0.25">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hidden="1" x14ac:dyDescent="0.25">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hidden="1" x14ac:dyDescent="0.25">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hidden="1" x14ac:dyDescent="0.25">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hidden="1" x14ac:dyDescent="0.25">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hidden="1" x14ac:dyDescent="0.25">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hidden="1" x14ac:dyDescent="0.25">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hidden="1" x14ac:dyDescent="0.25">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hidden="1" x14ac:dyDescent="0.25">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hidden="1" x14ac:dyDescent="0.25">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hidden="1" x14ac:dyDescent="0.25">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hidden="1" x14ac:dyDescent="0.25">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hidden="1" x14ac:dyDescent="0.25">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hidden="1" x14ac:dyDescent="0.25">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hidden="1" x14ac:dyDescent="0.25">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hidden="1" x14ac:dyDescent="0.25">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hidden="1" x14ac:dyDescent="0.25">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hidden="1" x14ac:dyDescent="0.25">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hidden="1" x14ac:dyDescent="0.25">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hidden="1" x14ac:dyDescent="0.25">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hidden="1" x14ac:dyDescent="0.25">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hidden="1" x14ac:dyDescent="0.25">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hidden="1" x14ac:dyDescent="0.25">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hidden="1" x14ac:dyDescent="0.25">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hidden="1" x14ac:dyDescent="0.25">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hidden="1" x14ac:dyDescent="0.25">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hidden="1" x14ac:dyDescent="0.25">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hidden="1" x14ac:dyDescent="0.25">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hidden="1" x14ac:dyDescent="0.25">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hidden="1" x14ac:dyDescent="0.25">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hidden="1" x14ac:dyDescent="0.25">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hidden="1" x14ac:dyDescent="0.25">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x14ac:dyDescent="0.25">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x14ac:dyDescent="0.25">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x14ac:dyDescent="0.25">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x14ac:dyDescent="0.25">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x14ac:dyDescent="0.25">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x14ac:dyDescent="0.25">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x14ac:dyDescent="0.25">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x14ac:dyDescent="0.25">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x14ac:dyDescent="0.25">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x14ac:dyDescent="0.25">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x14ac:dyDescent="0.25">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x14ac:dyDescent="0.25">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x14ac:dyDescent="0.25">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x14ac:dyDescent="0.25">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x14ac:dyDescent="0.25">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x14ac:dyDescent="0.25">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x14ac:dyDescent="0.25">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x14ac:dyDescent="0.25">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x14ac:dyDescent="0.25">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x14ac:dyDescent="0.25">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x14ac:dyDescent="0.25">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x14ac:dyDescent="0.25">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x14ac:dyDescent="0.25">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x14ac:dyDescent="0.25">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x14ac:dyDescent="0.25">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x14ac:dyDescent="0.25">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x14ac:dyDescent="0.25">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x14ac:dyDescent="0.25">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x14ac:dyDescent="0.25">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x14ac:dyDescent="0.25">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x14ac:dyDescent="0.25">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x14ac:dyDescent="0.25">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x14ac:dyDescent="0.25">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x14ac:dyDescent="0.25">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x14ac:dyDescent="0.25">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x14ac:dyDescent="0.25">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hidden="1" x14ac:dyDescent="0.25">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hidden="1" x14ac:dyDescent="0.25">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hidden="1" x14ac:dyDescent="0.25">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hidden="1" x14ac:dyDescent="0.25">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hidden="1" x14ac:dyDescent="0.25">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hidden="1" x14ac:dyDescent="0.25">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hidden="1" x14ac:dyDescent="0.25">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hidden="1" x14ac:dyDescent="0.25">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hidden="1" x14ac:dyDescent="0.25">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hidden="1" x14ac:dyDescent="0.25">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hidden="1" x14ac:dyDescent="0.25">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hidden="1" x14ac:dyDescent="0.25">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hidden="1" x14ac:dyDescent="0.25">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hidden="1" x14ac:dyDescent="0.25">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hidden="1" x14ac:dyDescent="0.25">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hidden="1" x14ac:dyDescent="0.25">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hidden="1" x14ac:dyDescent="0.25">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hidden="1" x14ac:dyDescent="0.25">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hidden="1" x14ac:dyDescent="0.25">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hidden="1" x14ac:dyDescent="0.25">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hidden="1" x14ac:dyDescent="0.25">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hidden="1" x14ac:dyDescent="0.25">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hidden="1" x14ac:dyDescent="0.25">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hidden="1" x14ac:dyDescent="0.25">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hidden="1" x14ac:dyDescent="0.25">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hidden="1" x14ac:dyDescent="0.25">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hidden="1" x14ac:dyDescent="0.25">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hidden="1" x14ac:dyDescent="0.25">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hidden="1" x14ac:dyDescent="0.25">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hidden="1" x14ac:dyDescent="0.25">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hidden="1" x14ac:dyDescent="0.25">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hidden="1" x14ac:dyDescent="0.25">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hidden="1" x14ac:dyDescent="0.25">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hidden="1" x14ac:dyDescent="0.25">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hidden="1" x14ac:dyDescent="0.25">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hidden="1" x14ac:dyDescent="0.25">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hidden="1" x14ac:dyDescent="0.25">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hidden="1" x14ac:dyDescent="0.25">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hidden="1" x14ac:dyDescent="0.25">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hidden="1" x14ac:dyDescent="0.25">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hidden="1" x14ac:dyDescent="0.25">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hidden="1" x14ac:dyDescent="0.25">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hidden="1" x14ac:dyDescent="0.25">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hidden="1" x14ac:dyDescent="0.25">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hidden="1" x14ac:dyDescent="0.25">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hidden="1" x14ac:dyDescent="0.25">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hidden="1" x14ac:dyDescent="0.25">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hidden="1" x14ac:dyDescent="0.25">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hidden="1" x14ac:dyDescent="0.25">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hidden="1" x14ac:dyDescent="0.25">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hidden="1" x14ac:dyDescent="0.25">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hidden="1" x14ac:dyDescent="0.25">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hidden="1" x14ac:dyDescent="0.25">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hidden="1" x14ac:dyDescent="0.25">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hidden="1" x14ac:dyDescent="0.25">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hidden="1" x14ac:dyDescent="0.25">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hidden="1" x14ac:dyDescent="0.25">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hidden="1" x14ac:dyDescent="0.25">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hidden="1" x14ac:dyDescent="0.25">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hidden="1" x14ac:dyDescent="0.25">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hidden="1" x14ac:dyDescent="0.25">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hidden="1" x14ac:dyDescent="0.25">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hidden="1" x14ac:dyDescent="0.25">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hidden="1" x14ac:dyDescent="0.25">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hidden="1" x14ac:dyDescent="0.25">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hidden="1" x14ac:dyDescent="0.25">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hidden="1" x14ac:dyDescent="0.25">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hidden="1" x14ac:dyDescent="0.25">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hidden="1" x14ac:dyDescent="0.25">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hidden="1" x14ac:dyDescent="0.25">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hidden="1" x14ac:dyDescent="0.25">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hidden="1" x14ac:dyDescent="0.25">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hidden="1" x14ac:dyDescent="0.25">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hidden="1" x14ac:dyDescent="0.25">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hidden="1" x14ac:dyDescent="0.25">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hidden="1" x14ac:dyDescent="0.25">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hidden="1" x14ac:dyDescent="0.25">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hidden="1" x14ac:dyDescent="0.25">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hidden="1" x14ac:dyDescent="0.25">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hidden="1" x14ac:dyDescent="0.25">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hidden="1" x14ac:dyDescent="0.25">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hidden="1" x14ac:dyDescent="0.25">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hidden="1" x14ac:dyDescent="0.25">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hidden="1" x14ac:dyDescent="0.25">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hidden="1" x14ac:dyDescent="0.25">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hidden="1" x14ac:dyDescent="0.25">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hidden="1" x14ac:dyDescent="0.25">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658C8-702F-47AC-B2AF-0247D544BA03}">
  <dimension ref="A1:P25"/>
  <sheetViews>
    <sheetView workbookViewId="0">
      <selection activeCell="C3" sqref="C3"/>
    </sheetView>
  </sheetViews>
  <sheetFormatPr defaultRowHeight="15" x14ac:dyDescent="0.25"/>
  <cols>
    <col min="1" max="1" width="11.28515625" bestFit="1" customWidth="1"/>
    <col min="2" max="2" width="5.140625" bestFit="1" customWidth="1"/>
    <col min="3" max="3" width="9.7109375" bestFit="1" customWidth="1"/>
    <col min="4" max="4" width="20.85546875" bestFit="1" customWidth="1"/>
    <col min="5" max="5" width="14" bestFit="1" customWidth="1"/>
    <col min="6" max="6" width="5.5703125" bestFit="1" customWidth="1"/>
    <col min="7" max="7" width="18.28515625" bestFit="1" customWidth="1"/>
    <col min="8" max="8" width="12.7109375" bestFit="1" customWidth="1"/>
    <col min="9" max="9" width="6.28515625" bestFit="1" customWidth="1"/>
    <col min="10" max="10" width="11.28515625" bestFit="1" customWidth="1"/>
    <col min="11" max="11" width="20" bestFit="1" customWidth="1"/>
    <col min="12" max="12" width="24.140625" bestFit="1" customWidth="1"/>
    <col min="13" max="13" width="6.7109375" bestFit="1" customWidth="1"/>
    <col min="14" max="14" width="24" bestFit="1" customWidth="1"/>
    <col min="15" max="15" width="34.85546875" bestFit="1" customWidth="1"/>
    <col min="16" max="16" width="19.85546875" bestFit="1" customWidth="1"/>
  </cols>
  <sheetData>
    <row r="1" spans="1:16" ht="15.75" x14ac:dyDescent="0.25">
      <c r="A1" s="47" t="s">
        <v>30</v>
      </c>
      <c r="B1" s="1" t="s">
        <v>31</v>
      </c>
      <c r="C1" s="49" t="s">
        <v>32</v>
      </c>
      <c r="D1" s="46" t="s">
        <v>33</v>
      </c>
      <c r="E1" s="46" t="s">
        <v>34</v>
      </c>
      <c r="F1" s="46" t="s">
        <v>35</v>
      </c>
      <c r="G1" s="46" t="s">
        <v>36</v>
      </c>
      <c r="H1" s="46" t="s">
        <v>37</v>
      </c>
      <c r="I1" s="46" t="s">
        <v>38</v>
      </c>
      <c r="J1" s="46" t="s">
        <v>39</v>
      </c>
      <c r="K1" s="46" t="s">
        <v>40</v>
      </c>
      <c r="L1" s="46" t="s">
        <v>41</v>
      </c>
      <c r="M1" s="46" t="s">
        <v>42</v>
      </c>
      <c r="N1" s="46" t="s">
        <v>43</v>
      </c>
      <c r="O1" s="46" t="s">
        <v>44</v>
      </c>
      <c r="P1" s="46" t="s">
        <v>45</v>
      </c>
    </row>
    <row r="2" spans="1:16" x14ac:dyDescent="0.25">
      <c r="A2" s="48" t="s">
        <v>60</v>
      </c>
      <c r="B2">
        <v>2022</v>
      </c>
      <c r="C2" s="50" t="s">
        <v>177</v>
      </c>
      <c r="D2" s="7">
        <v>153.80000000000001</v>
      </c>
      <c r="E2" s="7">
        <v>217.2</v>
      </c>
      <c r="F2" s="7">
        <v>169.6</v>
      </c>
      <c r="G2" s="7">
        <v>165.4</v>
      </c>
      <c r="H2" s="7">
        <v>208.1</v>
      </c>
      <c r="I2" s="7">
        <v>165.8</v>
      </c>
      <c r="J2" s="7">
        <v>167.3</v>
      </c>
      <c r="K2" s="7">
        <v>164.6</v>
      </c>
      <c r="L2" s="7">
        <v>119.1</v>
      </c>
      <c r="M2" s="7">
        <v>188.9</v>
      </c>
      <c r="N2" s="7">
        <v>174.2</v>
      </c>
      <c r="O2" s="7">
        <v>181.9</v>
      </c>
      <c r="P2" s="7">
        <v>172.4</v>
      </c>
    </row>
    <row r="3" spans="1:16" x14ac:dyDescent="0.25">
      <c r="A3" s="48" t="s">
        <v>85</v>
      </c>
      <c r="B3">
        <v>2022</v>
      </c>
      <c r="C3" s="50" t="s">
        <v>177</v>
      </c>
      <c r="D3" s="7">
        <v>157.5</v>
      </c>
      <c r="E3" s="7">
        <v>223.4</v>
      </c>
      <c r="F3" s="7">
        <v>172.8</v>
      </c>
      <c r="G3" s="7">
        <v>166.4</v>
      </c>
      <c r="H3" s="7">
        <v>188.6</v>
      </c>
      <c r="I3" s="7">
        <v>174.1</v>
      </c>
      <c r="J3" s="7">
        <v>211.5</v>
      </c>
      <c r="K3" s="7">
        <v>163.6</v>
      </c>
      <c r="L3" s="7">
        <v>121.4</v>
      </c>
      <c r="M3" s="7">
        <v>183.5</v>
      </c>
      <c r="N3" s="7">
        <v>159.1</v>
      </c>
      <c r="O3" s="7">
        <v>186.3</v>
      </c>
      <c r="P3" s="7">
        <v>179.3</v>
      </c>
    </row>
    <row r="4" spans="1:16" x14ac:dyDescent="0.25">
      <c r="A4" s="48" t="s">
        <v>104</v>
      </c>
      <c r="B4">
        <v>2022</v>
      </c>
      <c r="C4" s="50" t="s">
        <v>177</v>
      </c>
      <c r="D4" s="7">
        <v>155</v>
      </c>
      <c r="E4" s="7">
        <v>219.4</v>
      </c>
      <c r="F4" s="7">
        <v>170.8</v>
      </c>
      <c r="G4" s="7">
        <v>165.8</v>
      </c>
      <c r="H4" s="7">
        <v>200.9</v>
      </c>
      <c r="I4" s="7">
        <v>169.7</v>
      </c>
      <c r="J4" s="7">
        <v>182.3</v>
      </c>
      <c r="K4" s="7">
        <v>164.3</v>
      </c>
      <c r="L4" s="7">
        <v>119.9</v>
      </c>
      <c r="M4" s="7">
        <v>187.1</v>
      </c>
      <c r="N4" s="7">
        <v>167.9</v>
      </c>
      <c r="O4" s="7">
        <v>183.9</v>
      </c>
      <c r="P4" s="7">
        <v>174.9</v>
      </c>
    </row>
    <row r="5" spans="1:16" x14ac:dyDescent="0.25">
      <c r="A5" s="48" t="s">
        <v>60</v>
      </c>
      <c r="B5">
        <v>2022</v>
      </c>
      <c r="C5" s="50" t="s">
        <v>213</v>
      </c>
      <c r="D5" s="7">
        <v>159.5</v>
      </c>
      <c r="E5" s="7">
        <v>204.1</v>
      </c>
      <c r="F5" s="7">
        <v>168.3</v>
      </c>
      <c r="G5" s="7">
        <v>167.9</v>
      </c>
      <c r="H5" s="7">
        <v>198.1</v>
      </c>
      <c r="I5" s="7">
        <v>169.2</v>
      </c>
      <c r="J5" s="7">
        <v>173.1</v>
      </c>
      <c r="K5" s="7">
        <v>167.1</v>
      </c>
      <c r="L5" s="7">
        <v>120.2</v>
      </c>
      <c r="M5" s="7">
        <v>195.6</v>
      </c>
      <c r="N5" s="7">
        <v>174.8</v>
      </c>
      <c r="O5" s="7">
        <v>184</v>
      </c>
      <c r="P5" s="7">
        <v>173.9</v>
      </c>
    </row>
    <row r="6" spans="1:16" x14ac:dyDescent="0.25">
      <c r="A6" s="48" t="s">
        <v>85</v>
      </c>
      <c r="B6">
        <v>2022</v>
      </c>
      <c r="C6" s="50" t="s">
        <v>213</v>
      </c>
      <c r="D6" s="7">
        <v>162.1</v>
      </c>
      <c r="E6" s="7">
        <v>210.9</v>
      </c>
      <c r="F6" s="7">
        <v>170.6</v>
      </c>
      <c r="G6" s="7">
        <v>168.4</v>
      </c>
      <c r="H6" s="7">
        <v>182.5</v>
      </c>
      <c r="I6" s="7">
        <v>177.1</v>
      </c>
      <c r="J6" s="7">
        <v>213.1</v>
      </c>
      <c r="K6" s="7">
        <v>167.3</v>
      </c>
      <c r="L6" s="7">
        <v>122.2</v>
      </c>
      <c r="M6" s="7">
        <v>189.7</v>
      </c>
      <c r="N6" s="7">
        <v>160.5</v>
      </c>
      <c r="O6" s="7">
        <v>188.9</v>
      </c>
      <c r="P6" s="7">
        <v>180.4</v>
      </c>
    </row>
    <row r="7" spans="1:16" x14ac:dyDescent="0.25">
      <c r="A7" s="48" t="s">
        <v>104</v>
      </c>
      <c r="B7">
        <v>2022</v>
      </c>
      <c r="C7" s="50" t="s">
        <v>213</v>
      </c>
      <c r="D7" s="7">
        <v>160.30000000000001</v>
      </c>
      <c r="E7" s="7">
        <v>206.5</v>
      </c>
      <c r="F7" s="7">
        <v>169.2</v>
      </c>
      <c r="G7" s="7">
        <v>168.1</v>
      </c>
      <c r="H7" s="7">
        <v>192.4</v>
      </c>
      <c r="I7" s="7">
        <v>172.9</v>
      </c>
      <c r="J7" s="7">
        <v>186.7</v>
      </c>
      <c r="K7" s="7">
        <v>167.2</v>
      </c>
      <c r="L7" s="7">
        <v>120.9</v>
      </c>
      <c r="M7" s="7">
        <v>193.6</v>
      </c>
      <c r="N7" s="7">
        <v>168.8</v>
      </c>
      <c r="O7" s="7">
        <v>186.3</v>
      </c>
      <c r="P7" s="7">
        <v>176.3</v>
      </c>
    </row>
    <row r="8" spans="1:16" x14ac:dyDescent="0.25">
      <c r="A8" s="48" t="s">
        <v>60</v>
      </c>
      <c r="B8">
        <v>2022</v>
      </c>
      <c r="C8" s="50" t="s">
        <v>228</v>
      </c>
      <c r="D8" s="7">
        <v>162.9</v>
      </c>
      <c r="E8" s="7">
        <v>206.7</v>
      </c>
      <c r="F8" s="7">
        <v>169</v>
      </c>
      <c r="G8" s="7">
        <v>169.5</v>
      </c>
      <c r="H8" s="7">
        <v>194.1</v>
      </c>
      <c r="I8" s="7">
        <v>164.1</v>
      </c>
      <c r="J8" s="7">
        <v>176.9</v>
      </c>
      <c r="K8" s="7">
        <v>169</v>
      </c>
      <c r="L8" s="7">
        <v>120.8</v>
      </c>
      <c r="M8" s="7">
        <v>199.1</v>
      </c>
      <c r="N8" s="7">
        <v>175.4</v>
      </c>
      <c r="O8" s="7">
        <v>184.8</v>
      </c>
      <c r="P8" s="7">
        <v>175.5</v>
      </c>
    </row>
    <row r="9" spans="1:16" x14ac:dyDescent="0.25">
      <c r="A9" s="48" t="s">
        <v>85</v>
      </c>
      <c r="B9">
        <v>2022</v>
      </c>
      <c r="C9" s="50" t="s">
        <v>228</v>
      </c>
      <c r="D9" s="7">
        <v>164.9</v>
      </c>
      <c r="E9" s="7">
        <v>213.7</v>
      </c>
      <c r="F9" s="7">
        <v>170.9</v>
      </c>
      <c r="G9" s="7">
        <v>170.1</v>
      </c>
      <c r="H9" s="7">
        <v>179.3</v>
      </c>
      <c r="I9" s="7">
        <v>167.5</v>
      </c>
      <c r="J9" s="7">
        <v>220.8</v>
      </c>
      <c r="K9" s="7">
        <v>169.2</v>
      </c>
      <c r="L9" s="7">
        <v>123.1</v>
      </c>
      <c r="M9" s="7">
        <v>193.6</v>
      </c>
      <c r="N9" s="7">
        <v>161.1</v>
      </c>
      <c r="O9" s="7">
        <v>190.4</v>
      </c>
      <c r="P9" s="7">
        <v>181.8</v>
      </c>
    </row>
    <row r="10" spans="1:16" x14ac:dyDescent="0.25">
      <c r="A10" s="48" t="s">
        <v>104</v>
      </c>
      <c r="B10">
        <v>2022</v>
      </c>
      <c r="C10" s="50" t="s">
        <v>228</v>
      </c>
      <c r="D10" s="7">
        <v>163.5</v>
      </c>
      <c r="E10" s="7">
        <v>209.2</v>
      </c>
      <c r="F10" s="7">
        <v>169.7</v>
      </c>
      <c r="G10" s="7">
        <v>169.7</v>
      </c>
      <c r="H10" s="7">
        <v>188.7</v>
      </c>
      <c r="I10" s="7">
        <v>165.7</v>
      </c>
      <c r="J10" s="7">
        <v>191.8</v>
      </c>
      <c r="K10" s="7">
        <v>169.1</v>
      </c>
      <c r="L10" s="7">
        <v>121.6</v>
      </c>
      <c r="M10" s="7">
        <v>197.3</v>
      </c>
      <c r="N10" s="7">
        <v>169.4</v>
      </c>
      <c r="O10" s="7">
        <v>187.4</v>
      </c>
      <c r="P10" s="7">
        <v>177.8</v>
      </c>
    </row>
    <row r="11" spans="1:16" x14ac:dyDescent="0.25">
      <c r="A11" s="48" t="s">
        <v>60</v>
      </c>
      <c r="B11">
        <v>2022</v>
      </c>
      <c r="C11" s="50" t="s">
        <v>264</v>
      </c>
      <c r="D11" s="7">
        <v>166.9</v>
      </c>
      <c r="E11" s="7">
        <v>207.2</v>
      </c>
      <c r="F11" s="7">
        <v>180.2</v>
      </c>
      <c r="G11" s="7">
        <v>172.3</v>
      </c>
      <c r="H11" s="7">
        <v>194</v>
      </c>
      <c r="I11" s="7">
        <v>159.1</v>
      </c>
      <c r="J11" s="7">
        <v>171.6</v>
      </c>
      <c r="K11" s="7">
        <v>170.2</v>
      </c>
      <c r="L11" s="7">
        <v>121.5</v>
      </c>
      <c r="M11" s="7">
        <v>204.8</v>
      </c>
      <c r="N11" s="7">
        <v>176.4</v>
      </c>
      <c r="O11" s="7">
        <v>186.9</v>
      </c>
      <c r="P11" s="7">
        <v>176.6</v>
      </c>
    </row>
    <row r="12" spans="1:16" x14ac:dyDescent="0.25">
      <c r="A12" s="48" t="s">
        <v>85</v>
      </c>
      <c r="B12">
        <v>2022</v>
      </c>
      <c r="C12" s="50" t="s">
        <v>264</v>
      </c>
      <c r="D12" s="7">
        <v>168.4</v>
      </c>
      <c r="E12" s="7">
        <v>213.4</v>
      </c>
      <c r="F12" s="7">
        <v>183.2</v>
      </c>
      <c r="G12" s="7">
        <v>172.3</v>
      </c>
      <c r="H12" s="7">
        <v>180</v>
      </c>
      <c r="I12" s="7">
        <v>162.6</v>
      </c>
      <c r="J12" s="7">
        <v>205.5</v>
      </c>
      <c r="K12" s="7">
        <v>171</v>
      </c>
      <c r="L12" s="7">
        <v>123.4</v>
      </c>
      <c r="M12" s="7">
        <v>198.8</v>
      </c>
      <c r="N12" s="7">
        <v>162.1</v>
      </c>
      <c r="O12" s="7">
        <v>192.4</v>
      </c>
      <c r="P12" s="7">
        <v>181.3</v>
      </c>
    </row>
    <row r="13" spans="1:16" x14ac:dyDescent="0.25">
      <c r="A13" s="48" t="s">
        <v>104</v>
      </c>
      <c r="B13">
        <v>2022</v>
      </c>
      <c r="C13" s="50" t="s">
        <v>264</v>
      </c>
      <c r="D13" s="7">
        <v>167.4</v>
      </c>
      <c r="E13" s="7">
        <v>209.4</v>
      </c>
      <c r="F13" s="7">
        <v>181.4</v>
      </c>
      <c r="G13" s="7">
        <v>172.3</v>
      </c>
      <c r="H13" s="7">
        <v>188.9</v>
      </c>
      <c r="I13" s="7">
        <v>160.69999999999999</v>
      </c>
      <c r="J13" s="7">
        <v>183.1</v>
      </c>
      <c r="K13" s="7">
        <v>170.5</v>
      </c>
      <c r="L13" s="7">
        <v>122.1</v>
      </c>
      <c r="M13" s="7">
        <v>202.8</v>
      </c>
      <c r="N13" s="7">
        <v>170.4</v>
      </c>
      <c r="O13" s="7">
        <v>189.5</v>
      </c>
      <c r="P13" s="7">
        <v>178.3</v>
      </c>
    </row>
    <row r="14" spans="1:16" x14ac:dyDescent="0.25">
      <c r="A14" s="48" t="s">
        <v>60</v>
      </c>
      <c r="B14">
        <v>2022</v>
      </c>
      <c r="C14" s="50" t="s">
        <v>273</v>
      </c>
      <c r="D14" s="7">
        <v>168.8</v>
      </c>
      <c r="E14" s="7">
        <v>206.9</v>
      </c>
      <c r="F14" s="7">
        <v>189.1</v>
      </c>
      <c r="G14" s="7">
        <v>173.4</v>
      </c>
      <c r="H14" s="7">
        <v>193.9</v>
      </c>
      <c r="I14" s="7">
        <v>156.69999999999999</v>
      </c>
      <c r="J14" s="7">
        <v>150.19999999999999</v>
      </c>
      <c r="K14" s="7">
        <v>170.5</v>
      </c>
      <c r="L14" s="7">
        <v>121.2</v>
      </c>
      <c r="M14" s="7">
        <v>207.5</v>
      </c>
      <c r="N14" s="7">
        <v>176.8</v>
      </c>
      <c r="O14" s="7">
        <v>187.7</v>
      </c>
      <c r="P14" s="7">
        <v>174.4</v>
      </c>
    </row>
    <row r="15" spans="1:16" x14ac:dyDescent="0.25">
      <c r="A15" s="48" t="s">
        <v>85</v>
      </c>
      <c r="B15">
        <v>2022</v>
      </c>
      <c r="C15" s="50" t="s">
        <v>273</v>
      </c>
      <c r="D15" s="7">
        <v>170.2</v>
      </c>
      <c r="E15" s="7">
        <v>212.9</v>
      </c>
      <c r="F15" s="7">
        <v>191.9</v>
      </c>
      <c r="G15" s="7">
        <v>173.9</v>
      </c>
      <c r="H15" s="7">
        <v>179.1</v>
      </c>
      <c r="I15" s="7">
        <v>159.5</v>
      </c>
      <c r="J15" s="7">
        <v>178.7</v>
      </c>
      <c r="K15" s="7">
        <v>171.3</v>
      </c>
      <c r="L15" s="7">
        <v>123.1</v>
      </c>
      <c r="M15" s="7">
        <v>200.5</v>
      </c>
      <c r="N15" s="7">
        <v>162.80000000000001</v>
      </c>
      <c r="O15" s="7">
        <v>193.3</v>
      </c>
      <c r="P15" s="7">
        <v>178.6</v>
      </c>
    </row>
    <row r="16" spans="1:16" x14ac:dyDescent="0.25">
      <c r="A16" s="48" t="s">
        <v>104</v>
      </c>
      <c r="B16">
        <v>2022</v>
      </c>
      <c r="C16" s="50" t="s">
        <v>273</v>
      </c>
      <c r="D16" s="7">
        <v>169.2</v>
      </c>
      <c r="E16" s="7">
        <v>209</v>
      </c>
      <c r="F16" s="7">
        <v>190.2</v>
      </c>
      <c r="G16" s="7">
        <v>173.6</v>
      </c>
      <c r="H16" s="7">
        <v>188.5</v>
      </c>
      <c r="I16" s="7">
        <v>158</v>
      </c>
      <c r="J16" s="7">
        <v>159.9</v>
      </c>
      <c r="K16" s="7">
        <v>170.8</v>
      </c>
      <c r="L16" s="7">
        <v>121.8</v>
      </c>
      <c r="M16" s="7">
        <v>205.2</v>
      </c>
      <c r="N16" s="7">
        <v>171</v>
      </c>
      <c r="O16" s="7">
        <v>190.3</v>
      </c>
      <c r="P16" s="7">
        <v>175.9</v>
      </c>
    </row>
    <row r="17" spans="1:16" x14ac:dyDescent="0.25">
      <c r="A17" s="48" t="s">
        <v>60</v>
      </c>
      <c r="B17">
        <v>2023</v>
      </c>
      <c r="C17" s="50" t="s">
        <v>116</v>
      </c>
      <c r="D17" s="7">
        <v>174.2</v>
      </c>
      <c r="E17" s="7">
        <v>205.2</v>
      </c>
      <c r="F17" s="7">
        <v>173.9</v>
      </c>
      <c r="G17" s="7">
        <v>177</v>
      </c>
      <c r="H17" s="7">
        <v>183.4</v>
      </c>
      <c r="I17" s="7">
        <v>167.2</v>
      </c>
      <c r="J17" s="7">
        <v>140.9</v>
      </c>
      <c r="K17" s="7">
        <v>170.4</v>
      </c>
      <c r="L17" s="7">
        <v>119.1</v>
      </c>
      <c r="M17" s="7">
        <v>212.1</v>
      </c>
      <c r="N17" s="7">
        <v>177.6</v>
      </c>
      <c r="O17" s="7">
        <v>189.9</v>
      </c>
      <c r="P17" s="7">
        <v>174.8</v>
      </c>
    </row>
    <row r="18" spans="1:16" x14ac:dyDescent="0.25">
      <c r="A18" s="48" t="s">
        <v>85</v>
      </c>
      <c r="B18">
        <v>2023</v>
      </c>
      <c r="C18" s="50" t="s">
        <v>116</v>
      </c>
      <c r="D18" s="7">
        <v>174.7</v>
      </c>
      <c r="E18" s="7">
        <v>212.2</v>
      </c>
      <c r="F18" s="7">
        <v>177.2</v>
      </c>
      <c r="G18" s="7">
        <v>177.9</v>
      </c>
      <c r="H18" s="7">
        <v>172.2</v>
      </c>
      <c r="I18" s="7">
        <v>172.1</v>
      </c>
      <c r="J18" s="7">
        <v>175.8</v>
      </c>
      <c r="K18" s="7">
        <v>172.2</v>
      </c>
      <c r="L18" s="7">
        <v>121.9</v>
      </c>
      <c r="M18" s="7">
        <v>204.8</v>
      </c>
      <c r="N18" s="7">
        <v>164.9</v>
      </c>
      <c r="O18" s="7">
        <v>196.6</v>
      </c>
      <c r="P18" s="7">
        <v>180.7</v>
      </c>
    </row>
    <row r="19" spans="1:16" x14ac:dyDescent="0.25">
      <c r="A19" s="48" t="s">
        <v>104</v>
      </c>
      <c r="B19">
        <v>2023</v>
      </c>
      <c r="C19" s="50" t="s">
        <v>116</v>
      </c>
      <c r="D19" s="7">
        <v>174.4</v>
      </c>
      <c r="E19" s="7">
        <v>207.7</v>
      </c>
      <c r="F19" s="7">
        <v>175.2</v>
      </c>
      <c r="G19" s="7">
        <v>177.3</v>
      </c>
      <c r="H19" s="7">
        <v>179.3</v>
      </c>
      <c r="I19" s="7">
        <v>169.5</v>
      </c>
      <c r="J19" s="7">
        <v>152.69999999999999</v>
      </c>
      <c r="K19" s="7">
        <v>171</v>
      </c>
      <c r="L19" s="7">
        <v>120</v>
      </c>
      <c r="M19" s="7">
        <v>209.7</v>
      </c>
      <c r="N19" s="7">
        <v>172.3</v>
      </c>
      <c r="O19" s="7">
        <v>193</v>
      </c>
      <c r="P19" s="7">
        <v>177</v>
      </c>
    </row>
    <row r="20" spans="1:16" x14ac:dyDescent="0.25">
      <c r="A20" s="48" t="s">
        <v>60</v>
      </c>
      <c r="B20">
        <v>2023</v>
      </c>
      <c r="C20" s="50" t="s">
        <v>138</v>
      </c>
      <c r="D20" s="7">
        <v>174.3</v>
      </c>
      <c r="E20" s="7">
        <v>205.2</v>
      </c>
      <c r="F20" s="7">
        <v>173.9</v>
      </c>
      <c r="G20" s="7">
        <v>177</v>
      </c>
      <c r="H20" s="7">
        <v>183.3</v>
      </c>
      <c r="I20" s="7">
        <v>167.2</v>
      </c>
      <c r="J20" s="7">
        <v>140.9</v>
      </c>
      <c r="K20" s="7">
        <v>170.5</v>
      </c>
      <c r="L20" s="7">
        <v>119.1</v>
      </c>
      <c r="M20" s="7">
        <v>212.1</v>
      </c>
      <c r="N20" s="7">
        <v>177.6</v>
      </c>
      <c r="O20" s="7">
        <v>189.9</v>
      </c>
      <c r="P20" s="7">
        <v>174.8</v>
      </c>
    </row>
    <row r="21" spans="1:16" x14ac:dyDescent="0.25">
      <c r="A21" s="48" t="s">
        <v>85</v>
      </c>
      <c r="B21">
        <v>2023</v>
      </c>
      <c r="C21" s="50" t="s">
        <v>138</v>
      </c>
      <c r="D21" s="7">
        <v>174.7</v>
      </c>
      <c r="E21" s="7">
        <v>212.2</v>
      </c>
      <c r="F21" s="7">
        <v>177.2</v>
      </c>
      <c r="G21" s="7">
        <v>177.9</v>
      </c>
      <c r="H21" s="7">
        <v>172.2</v>
      </c>
      <c r="I21" s="7">
        <v>172.1</v>
      </c>
      <c r="J21" s="7">
        <v>175.9</v>
      </c>
      <c r="K21" s="7">
        <v>172.2</v>
      </c>
      <c r="L21" s="7">
        <v>121.9</v>
      </c>
      <c r="M21" s="7">
        <v>204.8</v>
      </c>
      <c r="N21" s="7">
        <v>164.9</v>
      </c>
      <c r="O21" s="7">
        <v>196.6</v>
      </c>
      <c r="P21" s="7">
        <v>180.8</v>
      </c>
    </row>
    <row r="22" spans="1:16" x14ac:dyDescent="0.25">
      <c r="A22" s="48" t="s">
        <v>104</v>
      </c>
      <c r="B22">
        <v>2023</v>
      </c>
      <c r="C22" s="50" t="s">
        <v>138</v>
      </c>
      <c r="D22" s="7">
        <v>174.4</v>
      </c>
      <c r="E22" s="7">
        <v>207.7</v>
      </c>
      <c r="F22" s="7">
        <v>175.2</v>
      </c>
      <c r="G22" s="7">
        <v>177.3</v>
      </c>
      <c r="H22" s="7">
        <v>179.2</v>
      </c>
      <c r="I22" s="7">
        <v>169.5</v>
      </c>
      <c r="J22" s="7">
        <v>152.80000000000001</v>
      </c>
      <c r="K22" s="7">
        <v>171.1</v>
      </c>
      <c r="L22" s="7">
        <v>120</v>
      </c>
      <c r="M22" s="7">
        <v>209.7</v>
      </c>
      <c r="N22" s="7">
        <v>172.3</v>
      </c>
      <c r="O22" s="7">
        <v>193</v>
      </c>
      <c r="P22" s="7">
        <v>177</v>
      </c>
    </row>
    <row r="23" spans="1:16" x14ac:dyDescent="0.25">
      <c r="A23" s="48" t="s">
        <v>60</v>
      </c>
      <c r="B23">
        <v>2023</v>
      </c>
      <c r="C23" s="50" t="s">
        <v>167</v>
      </c>
      <c r="D23" s="7">
        <v>173.2</v>
      </c>
      <c r="E23" s="7">
        <v>211.5</v>
      </c>
      <c r="F23" s="7">
        <v>171</v>
      </c>
      <c r="G23" s="7">
        <v>179.6</v>
      </c>
      <c r="H23" s="7">
        <v>173.3</v>
      </c>
      <c r="I23" s="7">
        <v>169</v>
      </c>
      <c r="J23" s="7">
        <v>148.69999999999999</v>
      </c>
      <c r="K23" s="7">
        <v>174.9</v>
      </c>
      <c r="L23" s="7">
        <v>121.9</v>
      </c>
      <c r="M23" s="7">
        <v>221</v>
      </c>
      <c r="N23" s="7">
        <v>178.7</v>
      </c>
      <c r="O23" s="7">
        <v>191.1</v>
      </c>
      <c r="P23" s="7">
        <v>176.8</v>
      </c>
    </row>
    <row r="24" spans="1:16" x14ac:dyDescent="0.25">
      <c r="A24" s="48" t="s">
        <v>85</v>
      </c>
      <c r="B24">
        <v>2023</v>
      </c>
      <c r="C24" s="50" t="s">
        <v>167</v>
      </c>
      <c r="D24" s="7">
        <v>174.7</v>
      </c>
      <c r="E24" s="7">
        <v>219.4</v>
      </c>
      <c r="F24" s="7">
        <v>176.7</v>
      </c>
      <c r="G24" s="7">
        <v>179.4</v>
      </c>
      <c r="H24" s="7">
        <v>164.4</v>
      </c>
      <c r="I24" s="7">
        <v>175.8</v>
      </c>
      <c r="J24" s="7">
        <v>185</v>
      </c>
      <c r="K24" s="7">
        <v>176.9</v>
      </c>
      <c r="L24" s="7">
        <v>124.2</v>
      </c>
      <c r="M24" s="7">
        <v>211.9</v>
      </c>
      <c r="N24" s="7">
        <v>165.9</v>
      </c>
      <c r="O24" s="7">
        <v>197.7</v>
      </c>
      <c r="P24" s="7">
        <v>183.1</v>
      </c>
    </row>
    <row r="25" spans="1:16" x14ac:dyDescent="0.25">
      <c r="A25" s="48" t="s">
        <v>104</v>
      </c>
      <c r="B25">
        <v>2023</v>
      </c>
      <c r="C25" s="50" t="s">
        <v>167</v>
      </c>
      <c r="D25" s="7">
        <v>173.7</v>
      </c>
      <c r="E25" s="7">
        <v>214.3</v>
      </c>
      <c r="F25" s="7">
        <v>173.2</v>
      </c>
      <c r="G25" s="7">
        <v>179.5</v>
      </c>
      <c r="H25" s="7">
        <v>170</v>
      </c>
      <c r="I25" s="7">
        <v>172.2</v>
      </c>
      <c r="J25" s="7">
        <v>161</v>
      </c>
      <c r="K25" s="7">
        <v>175.6</v>
      </c>
      <c r="L25" s="7">
        <v>122.7</v>
      </c>
      <c r="M25" s="7">
        <v>218</v>
      </c>
      <c r="N25" s="7">
        <v>173.4</v>
      </c>
      <c r="O25" s="7">
        <v>194.2</v>
      </c>
      <c r="P25" s="7">
        <v>179.1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A4975-F6DF-4225-9AE0-5FB64FB57A6D}">
  <dimension ref="A1:P53"/>
  <sheetViews>
    <sheetView showGridLines="0" workbookViewId="0">
      <selection activeCell="G18" sqref="G18"/>
    </sheetView>
  </sheetViews>
  <sheetFormatPr defaultRowHeight="15" x14ac:dyDescent="0.25"/>
  <cols>
    <col min="1" max="1" width="11.28515625" bestFit="1" customWidth="1"/>
    <col min="2" max="2" width="7.28515625" bestFit="1" customWidth="1"/>
    <col min="3" max="3" width="9.7109375" bestFit="1" customWidth="1"/>
    <col min="4" max="4" width="23.140625" bestFit="1" customWidth="1"/>
    <col min="5" max="5" width="16.28515625" bestFit="1" customWidth="1"/>
    <col min="6" max="6" width="6.28515625" bestFit="1" customWidth="1"/>
    <col min="7" max="7" width="20.42578125" bestFit="1" customWidth="1"/>
    <col min="8" max="8" width="14.85546875" bestFit="1" customWidth="1"/>
    <col min="9" max="9" width="8.42578125" bestFit="1" customWidth="1"/>
    <col min="10" max="10" width="13.42578125" bestFit="1" customWidth="1"/>
    <col min="11" max="11" width="22.28515625" bestFit="1" customWidth="1"/>
    <col min="12" max="12" width="26.28515625" bestFit="1" customWidth="1"/>
    <col min="13" max="13" width="8.85546875" bestFit="1" customWidth="1"/>
    <col min="14" max="14" width="26.28515625" bestFit="1" customWidth="1"/>
    <col min="15" max="15" width="37.140625" bestFit="1" customWidth="1"/>
    <col min="16" max="16" width="22.140625" bestFit="1" customWidth="1"/>
  </cols>
  <sheetData>
    <row r="1" spans="1:16" ht="15.75" x14ac:dyDescent="0.25">
      <c r="A1" s="47" t="s">
        <v>30</v>
      </c>
      <c r="B1" s="1" t="s">
        <v>31</v>
      </c>
      <c r="C1" s="49" t="s">
        <v>32</v>
      </c>
      <c r="D1" s="46" t="s">
        <v>33</v>
      </c>
      <c r="E1" s="46" t="s">
        <v>34</v>
      </c>
      <c r="F1" s="46" t="s">
        <v>35</v>
      </c>
      <c r="G1" s="46" t="s">
        <v>36</v>
      </c>
      <c r="H1" s="46" t="s">
        <v>37</v>
      </c>
      <c r="I1" s="46" t="s">
        <v>38</v>
      </c>
      <c r="J1" s="46" t="s">
        <v>39</v>
      </c>
      <c r="K1" s="46" t="s">
        <v>40</v>
      </c>
      <c r="L1" s="46" t="s">
        <v>41</v>
      </c>
      <c r="M1" s="46" t="s">
        <v>42</v>
      </c>
      <c r="N1" s="46" t="s">
        <v>43</v>
      </c>
      <c r="O1" s="46" t="s">
        <v>44</v>
      </c>
      <c r="P1" s="46" t="s">
        <v>45</v>
      </c>
    </row>
    <row r="2" spans="1:16" x14ac:dyDescent="0.25">
      <c r="A2" s="53" t="s">
        <v>60</v>
      </c>
      <c r="B2" s="8">
        <v>2022</v>
      </c>
      <c r="C2" s="55" t="s">
        <v>177</v>
      </c>
      <c r="D2" s="8">
        <f>'obj 3.2 mom'!D5-'obj 3.2 mom'!D2</f>
        <v>0.90000000000000568</v>
      </c>
      <c r="E2" s="8">
        <f>'obj 3.2 mom'!E5-'obj 3.2 mom'!E2</f>
        <v>2.5</v>
      </c>
      <c r="F2" s="8">
        <f>'obj 3.2 mom'!F5-'obj 3.2 mom'!F2</f>
        <v>8.1999999999999886</v>
      </c>
      <c r="G2" s="8">
        <f>'obj 3.2 mom'!G5-'obj 3.2 mom'!G2</f>
        <v>0.80000000000001137</v>
      </c>
      <c r="H2" s="8">
        <f>'obj 3.2 mom'!H5-'obj 3.2 mom'!H2</f>
        <v>-1.8000000000000114</v>
      </c>
      <c r="I2" s="8">
        <f>'obj 3.2 mom'!I5-'obj 3.2 mom'!I2</f>
        <v>-2.1999999999999886</v>
      </c>
      <c r="J2" s="8">
        <f>'obj 3.2 mom'!J5-'obj 3.2 mom'!J2</f>
        <v>6.9000000000000057</v>
      </c>
      <c r="K2" s="8">
        <f>'obj 3.2 mom'!K5-'obj 3.2 mom'!K2</f>
        <v>-0.40000000000000568</v>
      </c>
      <c r="L2" s="8">
        <f>'obj 3.2 mom'!L5-'obj 3.2 mom'!L2</f>
        <v>0.19999999999998863</v>
      </c>
      <c r="M2" s="8">
        <f>'obj 3.2 mom'!M5-'obj 3.2 mom'!M2</f>
        <v>2.3000000000000114</v>
      </c>
      <c r="N2" s="8">
        <f>'obj 3.2 mom'!N5-'obj 3.2 mom'!N2</f>
        <v>1</v>
      </c>
      <c r="O2" s="8">
        <f>'obj 3.2 mom'!O5-'obj 3.2 mom'!O2</f>
        <v>1.5</v>
      </c>
      <c r="P2" s="8">
        <f>'obj 3.2 mom'!P5-'obj 3.2 mom'!P2</f>
        <v>1.5999999999999943</v>
      </c>
    </row>
    <row r="3" spans="1:16" x14ac:dyDescent="0.25">
      <c r="A3" s="53" t="s">
        <v>85</v>
      </c>
      <c r="B3" s="8">
        <v>2022</v>
      </c>
      <c r="C3" s="55" t="s">
        <v>177</v>
      </c>
      <c r="D3" s="8">
        <f>'obj 3.2 mom'!D6-'obj 3.2 mom'!D3</f>
        <v>0.80000000000001137</v>
      </c>
      <c r="E3" s="8">
        <f>'obj 3.2 mom'!E6-'obj 3.2 mom'!E3</f>
        <v>2.2000000000000171</v>
      </c>
      <c r="F3" s="8">
        <f>'obj 3.2 mom'!F6-'obj 3.2 mom'!F3</f>
        <v>8.7000000000000171</v>
      </c>
      <c r="G3" s="8">
        <f>'obj 3.2 mom'!G6-'obj 3.2 mom'!G3</f>
        <v>1</v>
      </c>
      <c r="H3" s="8">
        <f>'obj 3.2 mom'!H6-'obj 3.2 mom'!H3</f>
        <v>-0.90000000000000568</v>
      </c>
      <c r="I3" s="8">
        <f>'obj 3.2 mom'!I6-'obj 3.2 mom'!I3</f>
        <v>-0.40000000000000568</v>
      </c>
      <c r="J3" s="8">
        <f>'obj 3.2 mom'!J6-'obj 3.2 mom'!J3</f>
        <v>8.3000000000000114</v>
      </c>
      <c r="K3" s="8">
        <f>'obj 3.2 mom'!K6-'obj 3.2 mom'!K3</f>
        <v>-0.5</v>
      </c>
      <c r="L3" s="8">
        <f>'obj 3.2 mom'!L6-'obj 3.2 mom'!L3</f>
        <v>0.20000000000000284</v>
      </c>
      <c r="M3" s="8">
        <f>'obj 3.2 mom'!M6-'obj 3.2 mom'!M3</f>
        <v>2.0999999999999943</v>
      </c>
      <c r="N3" s="8">
        <f>'obj 3.2 mom'!N6-'obj 3.2 mom'!N3</f>
        <v>0.59999999999999432</v>
      </c>
      <c r="O3" s="8">
        <f>'obj 3.2 mom'!O6-'obj 3.2 mom'!O3</f>
        <v>1.4000000000000057</v>
      </c>
      <c r="P3" s="8">
        <f>'obj 3.2 mom'!P6-'obj 3.2 mom'!P3</f>
        <v>1.8000000000000114</v>
      </c>
    </row>
    <row r="4" spans="1:16" x14ac:dyDescent="0.25">
      <c r="A4" s="53" t="s">
        <v>104</v>
      </c>
      <c r="B4" s="8">
        <v>2022</v>
      </c>
      <c r="C4" s="55" t="s">
        <v>177</v>
      </c>
      <c r="D4" s="8">
        <f>'obj 3.2 mom'!D7-'obj 3.2 mom'!D4</f>
        <v>0.90000000000000568</v>
      </c>
      <c r="E4" s="8">
        <f>'obj 3.2 mom'!E7-'obj 3.2 mom'!E4</f>
        <v>2.4000000000000057</v>
      </c>
      <c r="F4" s="8">
        <f>'obj 3.2 mom'!F7-'obj 3.2 mom'!F4</f>
        <v>8.4000000000000057</v>
      </c>
      <c r="G4" s="8">
        <f>'obj 3.2 mom'!G7-'obj 3.2 mom'!G4</f>
        <v>0.90000000000000568</v>
      </c>
      <c r="H4" s="8">
        <f>'obj 3.2 mom'!H7-'obj 3.2 mom'!H4</f>
        <v>-1.5</v>
      </c>
      <c r="I4" s="8">
        <f>'obj 3.2 mom'!I7-'obj 3.2 mom'!I4</f>
        <v>-1.3000000000000114</v>
      </c>
      <c r="J4" s="8">
        <f>'obj 3.2 mom'!J7-'obj 3.2 mom'!J4</f>
        <v>7.4000000000000057</v>
      </c>
      <c r="K4" s="8">
        <f>'obj 3.2 mom'!K7-'obj 3.2 mom'!K4</f>
        <v>-0.39999999999997726</v>
      </c>
      <c r="L4" s="8">
        <f>'obj 3.2 mom'!L7-'obj 3.2 mom'!L4</f>
        <v>0.20000000000000284</v>
      </c>
      <c r="M4" s="8">
        <f>'obj 3.2 mom'!M7-'obj 3.2 mom'!M4</f>
        <v>2.1999999999999886</v>
      </c>
      <c r="N4" s="8">
        <f>'obj 3.2 mom'!N7-'obj 3.2 mom'!N4</f>
        <v>0.80000000000001137</v>
      </c>
      <c r="O4" s="8">
        <f>'obj 3.2 mom'!O7-'obj 3.2 mom'!O4</f>
        <v>1.4000000000000057</v>
      </c>
      <c r="P4" s="8">
        <f>'obj 3.2 mom'!P7-'obj 3.2 mom'!P4</f>
        <v>1.5999999999999943</v>
      </c>
    </row>
    <row r="5" spans="1:16" x14ac:dyDescent="0.25">
      <c r="A5" s="53" t="s">
        <v>60</v>
      </c>
      <c r="B5" s="8">
        <v>2022</v>
      </c>
      <c r="C5" s="55" t="s">
        <v>194</v>
      </c>
      <c r="D5" s="8">
        <f>'obj 3.2 mom'!D8-'obj 3.2 mom'!D5</f>
        <v>1.3999999999999773</v>
      </c>
      <c r="E5" s="8">
        <f>'obj 3.2 mom'!E8-'obj 3.2 mom'!E5</f>
        <v>-6.3999999999999773</v>
      </c>
      <c r="F5" s="8">
        <f>'obj 3.2 mom'!F8-'obj 3.2 mom'!F5</f>
        <v>4.7000000000000171</v>
      </c>
      <c r="G5" s="8">
        <f>'obj 3.2 mom'!G8-'obj 3.2 mom'!G5</f>
        <v>0.90000000000000568</v>
      </c>
      <c r="H5" s="8">
        <f>'obj 3.2 mom'!H8-'obj 3.2 mom'!H5</f>
        <v>-5.9000000000000057</v>
      </c>
      <c r="I5" s="8">
        <f>'obj 3.2 mom'!I8-'obj 3.2 mom'!I5</f>
        <v>3.7999999999999829</v>
      </c>
      <c r="J5" s="8">
        <f>'obj 3.2 mom'!J8-'obj 3.2 mom'!J5</f>
        <v>1.2999999999999829</v>
      </c>
      <c r="K5" s="8">
        <f>'obj 3.2 mom'!K8-'obj 3.2 mom'!K5</f>
        <v>-0.19999999999998863</v>
      </c>
      <c r="L5" s="8">
        <f>'obj 3.2 mom'!L8-'obj 3.2 mom'!L5</f>
        <v>0.10000000000000853</v>
      </c>
      <c r="M5" s="8">
        <f>'obj 3.2 mom'!M8-'obj 3.2 mom'!M5</f>
        <v>2.9000000000000057</v>
      </c>
      <c r="N5" s="8">
        <f>'obj 3.2 mom'!N8-'obj 3.2 mom'!N5</f>
        <v>0.30000000000001137</v>
      </c>
      <c r="O5" s="8">
        <f>'obj 3.2 mom'!O8-'obj 3.2 mom'!O5</f>
        <v>1.1999999999999886</v>
      </c>
      <c r="P5" s="8">
        <f>'obj 3.2 mom'!P8-'obj 3.2 mom'!P5</f>
        <v>9.9999999999994316E-2</v>
      </c>
    </row>
    <row r="6" spans="1:16" x14ac:dyDescent="0.25">
      <c r="A6" s="53" t="s">
        <v>85</v>
      </c>
      <c r="B6" s="8">
        <v>2022</v>
      </c>
      <c r="C6" s="55" t="s">
        <v>194</v>
      </c>
      <c r="D6" s="8">
        <f>'obj 3.2 mom'!D9-'obj 3.2 mom'!D6</f>
        <v>1.8000000000000114</v>
      </c>
      <c r="E6" s="8">
        <f>'obj 3.2 mom'!E9-'obj 3.2 mom'!E6</f>
        <v>-6.3000000000000114</v>
      </c>
      <c r="F6" s="8">
        <f>'obj 3.2 mom'!F9-'obj 3.2 mom'!F6</f>
        <v>3.7999999999999829</v>
      </c>
      <c r="G6" s="8">
        <f>'obj 3.2 mom'!G9-'obj 3.2 mom'!G6</f>
        <v>0.69999999999998863</v>
      </c>
      <c r="H6" s="8">
        <f>'obj 3.2 mom'!H9-'obj 3.2 mom'!H6</f>
        <v>-3.7999999999999829</v>
      </c>
      <c r="I6" s="8">
        <f>'obj 3.2 mom'!I9-'obj 3.2 mom'!I6</f>
        <v>5.4000000000000057</v>
      </c>
      <c r="J6" s="8">
        <f>'obj 3.2 mom'!J9-'obj 3.2 mom'!J6</f>
        <v>-3</v>
      </c>
      <c r="K6" s="8">
        <f>'obj 3.2 mom'!K9-'obj 3.2 mom'!K6</f>
        <v>0.40000000000000568</v>
      </c>
      <c r="L6" s="8">
        <f>'obj 3.2 mom'!L9-'obj 3.2 mom'!L6</f>
        <v>9.9999999999994316E-2</v>
      </c>
      <c r="M6" s="8">
        <f>'obj 3.2 mom'!M9-'obj 3.2 mom'!M6</f>
        <v>2.8000000000000114</v>
      </c>
      <c r="N6" s="8">
        <f>'obj 3.2 mom'!N9-'obj 3.2 mom'!N6</f>
        <v>0.70000000000001705</v>
      </c>
      <c r="O6" s="8">
        <f>'obj 3.2 mom'!O9-'obj 3.2 mom'!O6</f>
        <v>1.3999999999999773</v>
      </c>
      <c r="P6" s="8">
        <f>'obj 3.2 mom'!P9-'obj 3.2 mom'!P6</f>
        <v>9.9999999999994316E-2</v>
      </c>
    </row>
    <row r="7" spans="1:16" x14ac:dyDescent="0.25">
      <c r="A7" s="53" t="s">
        <v>104</v>
      </c>
      <c r="B7" s="8">
        <v>2022</v>
      </c>
      <c r="C7" s="55" t="s">
        <v>194</v>
      </c>
      <c r="D7" s="8">
        <f>'obj 3.2 mom'!D10-'obj 3.2 mom'!D7</f>
        <v>1.5</v>
      </c>
      <c r="E7" s="8">
        <f>'obj 3.2 mom'!E10-'obj 3.2 mom'!E7</f>
        <v>-6.4000000000000057</v>
      </c>
      <c r="F7" s="8">
        <f>'obj 3.2 mom'!F10-'obj 3.2 mom'!F7</f>
        <v>4.3999999999999773</v>
      </c>
      <c r="G7" s="8">
        <f>'obj 3.2 mom'!G10-'obj 3.2 mom'!G7</f>
        <v>0.79999999999998295</v>
      </c>
      <c r="H7" s="8">
        <f>'obj 3.2 mom'!H10-'obj 3.2 mom'!H7</f>
        <v>-5.0999999999999943</v>
      </c>
      <c r="I7" s="8">
        <f>'obj 3.2 mom'!I10-'obj 3.2 mom'!I7</f>
        <v>4.5</v>
      </c>
      <c r="J7" s="8">
        <f>'obj 3.2 mom'!J10-'obj 3.2 mom'!J7</f>
        <v>-0.20000000000001705</v>
      </c>
      <c r="K7" s="8">
        <f>'obj 3.2 mom'!K10-'obj 3.2 mom'!K7</f>
        <v>0</v>
      </c>
      <c r="L7" s="8">
        <f>'obj 3.2 mom'!L10-'obj 3.2 mom'!L7</f>
        <v>9.9999999999994316E-2</v>
      </c>
      <c r="M7" s="8">
        <f>'obj 3.2 mom'!M10-'obj 3.2 mom'!M7</f>
        <v>2.9000000000000057</v>
      </c>
      <c r="N7" s="8">
        <f>'obj 3.2 mom'!N10-'obj 3.2 mom'!N7</f>
        <v>0.5</v>
      </c>
      <c r="O7" s="8">
        <f>'obj 3.2 mom'!O10-'obj 3.2 mom'!O7</f>
        <v>1.2999999999999829</v>
      </c>
      <c r="P7" s="8">
        <f>'obj 3.2 mom'!P10-'obj 3.2 mom'!P7</f>
        <v>9.9999999999994316E-2</v>
      </c>
    </row>
    <row r="8" spans="1:16" x14ac:dyDescent="0.25">
      <c r="A8" s="53" t="s">
        <v>60</v>
      </c>
      <c r="B8" s="8">
        <v>2022</v>
      </c>
      <c r="C8" s="55" t="s">
        <v>213</v>
      </c>
      <c r="D8" s="8">
        <f>'obj 3.2 mom'!D11-'obj 3.2 mom'!D8</f>
        <v>4.3000000000000114</v>
      </c>
      <c r="E8" s="8">
        <f>'obj 3.2 mom'!E11-'obj 3.2 mom'!E8</f>
        <v>-6.7000000000000171</v>
      </c>
      <c r="F8" s="8">
        <f>'obj 3.2 mom'!F11-'obj 3.2 mom'!F8</f>
        <v>-6</v>
      </c>
      <c r="G8" s="8">
        <f>'obj 3.2 mom'!G11-'obj 3.2 mom'!G8</f>
        <v>1.5999999999999943</v>
      </c>
      <c r="H8" s="8">
        <f>'obj 3.2 mom'!H11-'obj 3.2 mom'!H8</f>
        <v>-4.0999999999999943</v>
      </c>
      <c r="I8" s="8">
        <f>'obj 3.2 mom'!I11-'obj 3.2 mom'!I8</f>
        <v>-0.40000000000000568</v>
      </c>
      <c r="J8" s="8">
        <f>'obj 3.2 mom'!J11-'obj 3.2 mom'!J8</f>
        <v>4.5</v>
      </c>
      <c r="K8" s="8">
        <f>'obj 3.2 mom'!K11-'obj 3.2 mom'!K8</f>
        <v>2.6999999999999886</v>
      </c>
      <c r="L8" s="8">
        <f>'obj 3.2 mom'!L11-'obj 3.2 mom'!L8</f>
        <v>1</v>
      </c>
      <c r="M8" s="8">
        <f>'obj 3.2 mom'!M11-'obj 3.2 mom'!M8</f>
        <v>3.7999999999999829</v>
      </c>
      <c r="N8" s="8">
        <f>'obj 3.2 mom'!N11-'obj 3.2 mom'!N8</f>
        <v>0.30000000000001137</v>
      </c>
      <c r="O8" s="8">
        <f>'obj 3.2 mom'!O11-'obj 3.2 mom'!O8</f>
        <v>0.90000000000000568</v>
      </c>
      <c r="P8" s="8">
        <f>'obj 3.2 mom'!P11-'obj 3.2 mom'!P8</f>
        <v>1.4000000000000057</v>
      </c>
    </row>
    <row r="9" spans="1:16" x14ac:dyDescent="0.25">
      <c r="A9" s="53" t="s">
        <v>85</v>
      </c>
      <c r="B9" s="8">
        <v>2022</v>
      </c>
      <c r="C9" s="55" t="s">
        <v>213</v>
      </c>
      <c r="D9" s="8">
        <f>'obj 3.2 mom'!D12-'obj 3.2 mom'!D9</f>
        <v>2.7999999999999829</v>
      </c>
      <c r="E9" s="8">
        <f>'obj 3.2 mom'!E12-'obj 3.2 mom'!E9</f>
        <v>-6.1999999999999886</v>
      </c>
      <c r="F9" s="8">
        <f>'obj 3.2 mom'!F12-'obj 3.2 mom'!F9</f>
        <v>-6</v>
      </c>
      <c r="G9" s="8">
        <f>'obj 3.2 mom'!G12-'obj 3.2 mom'!G9</f>
        <v>1.3000000000000114</v>
      </c>
      <c r="H9" s="8">
        <f>'obj 3.2 mom'!H12-'obj 3.2 mom'!H9</f>
        <v>-2.3000000000000114</v>
      </c>
      <c r="I9" s="8">
        <f>'obj 3.2 mom'!I12-'obj 3.2 mom'!I9</f>
        <v>-2.4000000000000057</v>
      </c>
      <c r="J9" s="8">
        <f>'obj 3.2 mom'!J12-'obj 3.2 mom'!J9</f>
        <v>4.5999999999999943</v>
      </c>
      <c r="K9" s="8">
        <f>'obj 3.2 mom'!K12-'obj 3.2 mom'!K9</f>
        <v>3.3000000000000114</v>
      </c>
      <c r="L9" s="8">
        <f>'obj 3.2 mom'!L12-'obj 3.2 mom'!L9</f>
        <v>0.70000000000000284</v>
      </c>
      <c r="M9" s="8">
        <f>'obj 3.2 mom'!M12-'obj 3.2 mom'!M9</f>
        <v>3.3999999999999773</v>
      </c>
      <c r="N9" s="8">
        <f>'obj 3.2 mom'!N12-'obj 3.2 mom'!N9</f>
        <v>0.69999999999998863</v>
      </c>
      <c r="O9" s="8">
        <f>'obj 3.2 mom'!O12-'obj 3.2 mom'!O9</f>
        <v>1.2000000000000171</v>
      </c>
      <c r="P9" s="8">
        <f>'obj 3.2 mom'!P12-'obj 3.2 mom'!P9</f>
        <v>1</v>
      </c>
    </row>
    <row r="10" spans="1:16" x14ac:dyDescent="0.25">
      <c r="A10" s="53" t="s">
        <v>104</v>
      </c>
      <c r="B10" s="8">
        <v>2022</v>
      </c>
      <c r="C10" s="55" t="s">
        <v>213</v>
      </c>
      <c r="D10" s="8">
        <f>'obj 3.2 mom'!D13-'obj 3.2 mom'!D10</f>
        <v>3.8000000000000114</v>
      </c>
      <c r="E10" s="8">
        <f>'obj 3.2 mom'!E13-'obj 3.2 mom'!E10</f>
        <v>-6.5</v>
      </c>
      <c r="F10" s="8">
        <f>'obj 3.2 mom'!F13-'obj 3.2 mom'!F10</f>
        <v>-6</v>
      </c>
      <c r="G10" s="8">
        <f>'obj 3.2 mom'!G13-'obj 3.2 mom'!G10</f>
        <v>1.5</v>
      </c>
      <c r="H10" s="8">
        <f>'obj 3.2 mom'!H13-'obj 3.2 mom'!H10</f>
        <v>-3.4000000000000057</v>
      </c>
      <c r="I10" s="8">
        <f>'obj 3.2 mom'!I13-'obj 3.2 mom'!I10</f>
        <v>-1.2999999999999829</v>
      </c>
      <c r="J10" s="8">
        <f>'obj 3.2 mom'!J13-'obj 3.2 mom'!J10</f>
        <v>4.5999999999999943</v>
      </c>
      <c r="K10" s="8">
        <f>'obj 3.2 mom'!K13-'obj 3.2 mom'!K10</f>
        <v>2.8999999999999773</v>
      </c>
      <c r="L10" s="8">
        <f>'obj 3.2 mom'!L13-'obj 3.2 mom'!L10</f>
        <v>0.90000000000000568</v>
      </c>
      <c r="M10" s="8">
        <f>'obj 3.2 mom'!M13-'obj 3.2 mom'!M10</f>
        <v>3.5999999999999943</v>
      </c>
      <c r="N10" s="8">
        <f>'obj 3.2 mom'!N13-'obj 3.2 mom'!N10</f>
        <v>0.40000000000000568</v>
      </c>
      <c r="O10" s="8">
        <f>'obj 3.2 mom'!O13-'obj 3.2 mom'!O10</f>
        <v>1.1000000000000227</v>
      </c>
      <c r="P10" s="8">
        <f>'obj 3.2 mom'!P13-'obj 3.2 mom'!P10</f>
        <v>1.3000000000000114</v>
      </c>
    </row>
    <row r="11" spans="1:16" x14ac:dyDescent="0.25">
      <c r="A11" s="53" t="s">
        <v>60</v>
      </c>
      <c r="B11" s="8">
        <v>2022</v>
      </c>
      <c r="C11" s="55" t="s">
        <v>228</v>
      </c>
      <c r="D11" s="8">
        <f>'obj 3.2 mom'!D14-'obj 3.2 mom'!D11</f>
        <v>3.4000000000000057</v>
      </c>
      <c r="E11" s="8">
        <f>'obj 3.2 mom'!E14-'obj 3.2 mom'!E11</f>
        <v>2.5999999999999943</v>
      </c>
      <c r="F11" s="8">
        <f>'obj 3.2 mom'!F14-'obj 3.2 mom'!F11</f>
        <v>0.69999999999998863</v>
      </c>
      <c r="G11" s="8">
        <f>'obj 3.2 mom'!G14-'obj 3.2 mom'!G11</f>
        <v>1.5999999999999943</v>
      </c>
      <c r="H11" s="8">
        <f>'obj 3.2 mom'!H14-'obj 3.2 mom'!H11</f>
        <v>-4</v>
      </c>
      <c r="I11" s="8">
        <f>'obj 3.2 mom'!I14-'obj 3.2 mom'!I11</f>
        <v>-5.0999999999999943</v>
      </c>
      <c r="J11" s="8">
        <f>'obj 3.2 mom'!J14-'obj 3.2 mom'!J11</f>
        <v>3.8000000000000114</v>
      </c>
      <c r="K11" s="8">
        <f>'obj 3.2 mom'!K14-'obj 3.2 mom'!K11</f>
        <v>1.9000000000000057</v>
      </c>
      <c r="L11" s="8">
        <f>'obj 3.2 mom'!L14-'obj 3.2 mom'!L11</f>
        <v>0.59999999999999432</v>
      </c>
      <c r="M11" s="8">
        <f>'obj 3.2 mom'!M14-'obj 3.2 mom'!M11</f>
        <v>3.5</v>
      </c>
      <c r="N11" s="8">
        <f>'obj 3.2 mom'!N14-'obj 3.2 mom'!N11</f>
        <v>0.59999999999999432</v>
      </c>
      <c r="O11" s="8">
        <f>'obj 3.2 mom'!O14-'obj 3.2 mom'!O11</f>
        <v>0.80000000000001137</v>
      </c>
      <c r="P11" s="8">
        <f>'obj 3.2 mom'!P14-'obj 3.2 mom'!P11</f>
        <v>1.5999999999999943</v>
      </c>
    </row>
    <row r="12" spans="1:16" x14ac:dyDescent="0.25">
      <c r="A12" s="53" t="s">
        <v>85</v>
      </c>
      <c r="B12" s="8">
        <v>2022</v>
      </c>
      <c r="C12" s="55" t="s">
        <v>228</v>
      </c>
      <c r="D12" s="8">
        <f>'obj 3.2 mom'!D15-'obj 3.2 mom'!D12</f>
        <v>2.8000000000000114</v>
      </c>
      <c r="E12" s="8">
        <f>'obj 3.2 mom'!E15-'obj 3.2 mom'!E12</f>
        <v>2.7999999999999829</v>
      </c>
      <c r="F12" s="8">
        <f>'obj 3.2 mom'!F15-'obj 3.2 mom'!F12</f>
        <v>0.30000000000001137</v>
      </c>
      <c r="G12" s="8">
        <f>'obj 3.2 mom'!G15-'obj 3.2 mom'!G12</f>
        <v>1.6999999999999886</v>
      </c>
      <c r="H12" s="8">
        <f>'obj 3.2 mom'!H15-'obj 3.2 mom'!H12</f>
        <v>-3.1999999999999886</v>
      </c>
      <c r="I12" s="8">
        <f>'obj 3.2 mom'!I15-'obj 3.2 mom'!I12</f>
        <v>-9.5999999999999943</v>
      </c>
      <c r="J12" s="8">
        <f>'obj 3.2 mom'!J15-'obj 3.2 mom'!J12</f>
        <v>7.7000000000000171</v>
      </c>
      <c r="K12" s="8">
        <f>'obj 3.2 mom'!K15-'obj 3.2 mom'!K12</f>
        <v>1.8999999999999773</v>
      </c>
      <c r="L12" s="8">
        <f>'obj 3.2 mom'!L15-'obj 3.2 mom'!L12</f>
        <v>0.89999999999999147</v>
      </c>
      <c r="M12" s="8">
        <f>'obj 3.2 mom'!M15-'obj 3.2 mom'!M12</f>
        <v>3.9000000000000057</v>
      </c>
      <c r="N12" s="8">
        <f>'obj 3.2 mom'!N15-'obj 3.2 mom'!N12</f>
        <v>0.59999999999999432</v>
      </c>
      <c r="O12" s="8">
        <f>'obj 3.2 mom'!O15-'obj 3.2 mom'!O12</f>
        <v>1.5</v>
      </c>
      <c r="P12" s="8">
        <f>'obj 3.2 mom'!P15-'obj 3.2 mom'!P12</f>
        <v>1.4000000000000057</v>
      </c>
    </row>
    <row r="13" spans="1:16" x14ac:dyDescent="0.25">
      <c r="A13" s="53" t="s">
        <v>104</v>
      </c>
      <c r="B13" s="8">
        <v>2022</v>
      </c>
      <c r="C13" s="55" t="s">
        <v>228</v>
      </c>
      <c r="D13" s="8">
        <f>'obj 3.2 mom'!D16-'obj 3.2 mom'!D13</f>
        <v>3.1999999999999886</v>
      </c>
      <c r="E13" s="8">
        <f>'obj 3.2 mom'!E16-'obj 3.2 mom'!E13</f>
        <v>2.6999999999999886</v>
      </c>
      <c r="F13" s="8">
        <f>'obj 3.2 mom'!F16-'obj 3.2 mom'!F13</f>
        <v>0.5</v>
      </c>
      <c r="G13" s="8">
        <f>'obj 3.2 mom'!G16-'obj 3.2 mom'!G13</f>
        <v>1.5999999999999943</v>
      </c>
      <c r="H13" s="8">
        <f>'obj 3.2 mom'!H16-'obj 3.2 mom'!H13</f>
        <v>-3.7000000000000171</v>
      </c>
      <c r="I13" s="8">
        <f>'obj 3.2 mom'!I16-'obj 3.2 mom'!I13</f>
        <v>-7.2000000000000171</v>
      </c>
      <c r="J13" s="8">
        <f>'obj 3.2 mom'!J16-'obj 3.2 mom'!J13</f>
        <v>5.1000000000000227</v>
      </c>
      <c r="K13" s="8">
        <f>'obj 3.2 mom'!K16-'obj 3.2 mom'!K13</f>
        <v>1.9000000000000057</v>
      </c>
      <c r="L13" s="8">
        <f>'obj 3.2 mom'!L16-'obj 3.2 mom'!L13</f>
        <v>0.69999999999998863</v>
      </c>
      <c r="M13" s="8">
        <f>'obj 3.2 mom'!M16-'obj 3.2 mom'!M13</f>
        <v>3.7000000000000171</v>
      </c>
      <c r="N13" s="8">
        <f>'obj 3.2 mom'!N16-'obj 3.2 mom'!N13</f>
        <v>0.59999999999999432</v>
      </c>
      <c r="O13" s="8">
        <f>'obj 3.2 mom'!O16-'obj 3.2 mom'!O13</f>
        <v>1.0999999999999943</v>
      </c>
      <c r="P13" s="8">
        <f>'obj 3.2 mom'!P16-'obj 3.2 mom'!P13</f>
        <v>1.5</v>
      </c>
    </row>
    <row r="14" spans="1:16" x14ac:dyDescent="0.25">
      <c r="A14" s="53" t="s">
        <v>60</v>
      </c>
      <c r="B14" s="8">
        <v>2022</v>
      </c>
      <c r="C14" s="55" t="s">
        <v>238</v>
      </c>
      <c r="D14" s="8">
        <f>'obj 3.2 mom'!D17-'obj 3.2 mom'!D14</f>
        <v>1.7999999999999829</v>
      </c>
      <c r="E14" s="8">
        <f>'obj 3.2 mom'!E17-'obj 3.2 mom'!E14</f>
        <v>2.1000000000000227</v>
      </c>
      <c r="F14" s="8">
        <f>'obj 3.2 mom'!F17-'obj 3.2 mom'!F14</f>
        <v>1.3000000000000114</v>
      </c>
      <c r="G14" s="8">
        <f>'obj 3.2 mom'!G17-'obj 3.2 mom'!G14</f>
        <v>1.4000000000000057</v>
      </c>
      <c r="H14" s="8">
        <f>'obj 3.2 mom'!H17-'obj 3.2 mom'!H14</f>
        <v>-2.5</v>
      </c>
      <c r="I14" s="8">
        <f>'obj 3.2 mom'!I17-'obj 3.2 mom'!I14</f>
        <v>-1.9000000000000057</v>
      </c>
      <c r="J14" s="8">
        <f>'obj 3.2 mom'!J17-'obj 3.2 mom'!J14</f>
        <v>7.9000000000000057</v>
      </c>
      <c r="K14" s="8">
        <f>'obj 3.2 mom'!K17-'obj 3.2 mom'!K14</f>
        <v>0.69999999999998863</v>
      </c>
      <c r="L14" s="8">
        <f>'obj 3.2 mom'!L17-'obj 3.2 mom'!L14</f>
        <v>0.29999999999999716</v>
      </c>
      <c r="M14" s="8">
        <f>'obj 3.2 mom'!M17-'obj 3.2 mom'!M14</f>
        <v>2.5</v>
      </c>
      <c r="N14" s="8">
        <f>'obj 3.2 mom'!N17-'obj 3.2 mom'!N14</f>
        <v>0.40000000000000568</v>
      </c>
      <c r="O14" s="8">
        <f>'obj 3.2 mom'!O17-'obj 3.2 mom'!O14</f>
        <v>0.79999999999998295</v>
      </c>
      <c r="P14" s="8">
        <f>'obj 3.2 mom'!P17-'obj 3.2 mom'!P14</f>
        <v>1.9000000000000057</v>
      </c>
    </row>
    <row r="15" spans="1:16" x14ac:dyDescent="0.25">
      <c r="A15" s="53" t="s">
        <v>85</v>
      </c>
      <c r="B15" s="8">
        <v>2022</v>
      </c>
      <c r="C15" s="55" t="s">
        <v>238</v>
      </c>
      <c r="D15" s="8">
        <f>'obj 3.2 mom'!D18-'obj 3.2 mom'!D15</f>
        <v>1.5</v>
      </c>
      <c r="E15" s="8">
        <f>'obj 3.2 mom'!E18-'obj 3.2 mom'!E15</f>
        <v>1.2000000000000171</v>
      </c>
      <c r="F15" s="8">
        <f>'obj 3.2 mom'!F18-'obj 3.2 mom'!F15</f>
        <v>1</v>
      </c>
      <c r="G15" s="8">
        <f>'obj 3.2 mom'!G18-'obj 3.2 mom'!G15</f>
        <v>0.90000000000000568</v>
      </c>
      <c r="H15" s="8">
        <f>'obj 3.2 mom'!H18-'obj 3.2 mom'!H15</f>
        <v>-1.6000000000000227</v>
      </c>
      <c r="I15" s="8">
        <f>'obj 3.2 mom'!I18-'obj 3.2 mom'!I15</f>
        <v>-1.8000000000000114</v>
      </c>
      <c r="J15" s="8">
        <f>'obj 3.2 mom'!J18-'obj 3.2 mom'!J15</f>
        <v>7.7999999999999829</v>
      </c>
      <c r="K15" s="8">
        <f>'obj 3.2 mom'!K18-'obj 3.2 mom'!K15</f>
        <v>0.70000000000001705</v>
      </c>
      <c r="L15" s="8">
        <f>'obj 3.2 mom'!L18-'obj 3.2 mom'!L15</f>
        <v>0.30000000000001137</v>
      </c>
      <c r="M15" s="8">
        <f>'obj 3.2 mom'!M18-'obj 3.2 mom'!M15</f>
        <v>2.8000000000000114</v>
      </c>
      <c r="N15" s="8">
        <f>'obj 3.2 mom'!N18-'obj 3.2 mom'!N15</f>
        <v>0.5</v>
      </c>
      <c r="O15" s="8">
        <f>'obj 3.2 mom'!O18-'obj 3.2 mom'!O15</f>
        <v>1.0999999999999943</v>
      </c>
      <c r="P15" s="8">
        <f>'obj 3.2 mom'!P18-'obj 3.2 mom'!P15</f>
        <v>1.5</v>
      </c>
    </row>
    <row r="16" spans="1:16" x14ac:dyDescent="0.25">
      <c r="A16" s="53" t="s">
        <v>104</v>
      </c>
      <c r="B16" s="8">
        <v>2022</v>
      </c>
      <c r="C16" s="55" t="s">
        <v>238</v>
      </c>
      <c r="D16" s="8">
        <f>'obj 3.2 mom'!D19-'obj 3.2 mom'!D16</f>
        <v>1.6999999999999886</v>
      </c>
      <c r="E16" s="8">
        <f>'obj 3.2 mom'!E19-'obj 3.2 mom'!E16</f>
        <v>1.7000000000000171</v>
      </c>
      <c r="F16" s="8">
        <f>'obj 3.2 mom'!F19-'obj 3.2 mom'!F16</f>
        <v>1.2000000000000171</v>
      </c>
      <c r="G16" s="8">
        <f>'obj 3.2 mom'!G19-'obj 3.2 mom'!G16</f>
        <v>1.2000000000000171</v>
      </c>
      <c r="H16" s="8">
        <f>'obj 3.2 mom'!H19-'obj 3.2 mom'!H16</f>
        <v>-2.1999999999999886</v>
      </c>
      <c r="I16" s="8">
        <f>'obj 3.2 mom'!I19-'obj 3.2 mom'!I16</f>
        <v>-1.8999999999999773</v>
      </c>
      <c r="J16" s="8">
        <f>'obj 3.2 mom'!J19-'obj 3.2 mom'!J16</f>
        <v>7.8999999999999773</v>
      </c>
      <c r="K16" s="8">
        <f>'obj 3.2 mom'!K19-'obj 3.2 mom'!K16</f>
        <v>0.70000000000001705</v>
      </c>
      <c r="L16" s="8">
        <f>'obj 3.2 mom'!L19-'obj 3.2 mom'!L16</f>
        <v>0.30000000000001137</v>
      </c>
      <c r="M16" s="8">
        <f>'obj 3.2 mom'!M19-'obj 3.2 mom'!M16</f>
        <v>2.5999999999999943</v>
      </c>
      <c r="N16" s="8">
        <f>'obj 3.2 mom'!N19-'obj 3.2 mom'!N16</f>
        <v>0.5</v>
      </c>
      <c r="O16" s="8">
        <f>'obj 3.2 mom'!O19-'obj 3.2 mom'!O16</f>
        <v>0.90000000000000568</v>
      </c>
      <c r="P16" s="8">
        <f>'obj 3.2 mom'!P19-'obj 3.2 mom'!P16</f>
        <v>1.7999999999999829</v>
      </c>
    </row>
    <row r="17" spans="1:16" x14ac:dyDescent="0.25">
      <c r="A17" s="53" t="s">
        <v>60</v>
      </c>
      <c r="B17" s="8">
        <v>2022</v>
      </c>
      <c r="C17" s="55" t="s">
        <v>264</v>
      </c>
      <c r="D17" s="8">
        <f>'obj 3.2 mom'!D20-'obj 3.2 mom'!D17</f>
        <v>2.2000000000000171</v>
      </c>
      <c r="E17" s="8">
        <f>'obj 3.2 mom'!E20-'obj 3.2 mom'!E17</f>
        <v>-1.6000000000000227</v>
      </c>
      <c r="F17" s="8">
        <f>'obj 3.2 mom'!F20-'obj 3.2 mom'!F17</f>
        <v>9.8999999999999773</v>
      </c>
      <c r="G17" s="8">
        <f>'obj 3.2 mom'!G20-'obj 3.2 mom'!G17</f>
        <v>1.4000000000000057</v>
      </c>
      <c r="H17" s="8">
        <f>'obj 3.2 mom'!H20-'obj 3.2 mom'!H17</f>
        <v>2.4000000000000057</v>
      </c>
      <c r="I17" s="8">
        <f>'obj 3.2 mom'!I20-'obj 3.2 mom'!I17</f>
        <v>-3.0999999999999943</v>
      </c>
      <c r="J17" s="8">
        <f>'obj 3.2 mom'!J20-'obj 3.2 mom'!J17</f>
        <v>-13.200000000000017</v>
      </c>
      <c r="K17" s="8">
        <f>'obj 3.2 mom'!K20-'obj 3.2 mom'!K17</f>
        <v>0.5</v>
      </c>
      <c r="L17" s="8">
        <f>'obj 3.2 mom'!L20-'obj 3.2 mom'!L17</f>
        <v>0.40000000000000568</v>
      </c>
      <c r="M17" s="8">
        <f>'obj 3.2 mom'!M20-'obj 3.2 mom'!M17</f>
        <v>3.2000000000000171</v>
      </c>
      <c r="N17" s="8">
        <f>'obj 3.2 mom'!N20-'obj 3.2 mom'!N17</f>
        <v>0.59999999999999432</v>
      </c>
      <c r="O17" s="8">
        <f>'obj 3.2 mom'!O20-'obj 3.2 mom'!O17</f>
        <v>1.3000000000000114</v>
      </c>
      <c r="P17" s="8">
        <f>'obj 3.2 mom'!P20-'obj 3.2 mom'!P17</f>
        <v>-0.80000000000001137</v>
      </c>
    </row>
    <row r="18" spans="1:16" x14ac:dyDescent="0.25">
      <c r="A18" s="53" t="s">
        <v>85</v>
      </c>
      <c r="B18" s="8">
        <v>2022</v>
      </c>
      <c r="C18" s="55" t="s">
        <v>264</v>
      </c>
      <c r="D18" s="8">
        <f>'obj 3.2 mom'!D21-'obj 3.2 mom'!D18</f>
        <v>2</v>
      </c>
      <c r="E18" s="8">
        <f>'obj 3.2 mom'!E21-'obj 3.2 mom'!E18</f>
        <v>-1.5</v>
      </c>
      <c r="F18" s="8">
        <f>'obj 3.2 mom'!F21-'obj 3.2 mom'!F18</f>
        <v>11.299999999999983</v>
      </c>
      <c r="G18" s="8">
        <f>'obj 3.2 mom'!G21-'obj 3.2 mom'!G18</f>
        <v>1.3000000000000114</v>
      </c>
      <c r="H18" s="8">
        <f>'obj 3.2 mom'!H21-'obj 3.2 mom'!H18</f>
        <v>2.3000000000000114</v>
      </c>
      <c r="I18" s="8">
        <f>'obj 3.2 mom'!I21-'obj 3.2 mom'!I18</f>
        <v>-3.0999999999999943</v>
      </c>
      <c r="J18" s="8">
        <f>'obj 3.2 mom'!J21-'obj 3.2 mom'!J18</f>
        <v>-23.099999999999994</v>
      </c>
      <c r="K18" s="8">
        <f>'obj 3.2 mom'!K21-'obj 3.2 mom'!K18</f>
        <v>1.0999999999999943</v>
      </c>
      <c r="L18" s="8">
        <f>'obj 3.2 mom'!L21-'obj 3.2 mom'!L18</f>
        <v>0</v>
      </c>
      <c r="M18" s="8">
        <f>'obj 3.2 mom'!M21-'obj 3.2 mom'!M18</f>
        <v>2.4000000000000057</v>
      </c>
      <c r="N18" s="8">
        <f>'obj 3.2 mom'!N21-'obj 3.2 mom'!N18</f>
        <v>0.5</v>
      </c>
      <c r="O18" s="8">
        <f>'obj 3.2 mom'!O21-'obj 3.2 mom'!O18</f>
        <v>0.90000000000000568</v>
      </c>
      <c r="P18" s="8">
        <f>'obj 3.2 mom'!P21-'obj 3.2 mom'!P18</f>
        <v>-2</v>
      </c>
    </row>
    <row r="19" spans="1:16" x14ac:dyDescent="0.25">
      <c r="A19" s="53" t="s">
        <v>104</v>
      </c>
      <c r="B19" s="8">
        <v>2022</v>
      </c>
      <c r="C19" s="55" t="s">
        <v>264</v>
      </c>
      <c r="D19" s="8">
        <f>'obj 3.2 mom'!D22-'obj 3.2 mom'!D19</f>
        <v>2.2000000000000171</v>
      </c>
      <c r="E19" s="8">
        <f>'obj 3.2 mom'!E22-'obj 3.2 mom'!E19</f>
        <v>-1.5</v>
      </c>
      <c r="F19" s="8">
        <f>'obj 3.2 mom'!F22-'obj 3.2 mom'!F19</f>
        <v>10.5</v>
      </c>
      <c r="G19" s="8">
        <f>'obj 3.2 mom'!G22-'obj 3.2 mom'!G19</f>
        <v>1.4000000000000057</v>
      </c>
      <c r="H19" s="8">
        <f>'obj 3.2 mom'!H22-'obj 3.2 mom'!H19</f>
        <v>2.4000000000000057</v>
      </c>
      <c r="I19" s="8">
        <f>'obj 3.2 mom'!I22-'obj 3.2 mom'!I19</f>
        <v>-3.1000000000000227</v>
      </c>
      <c r="J19" s="8">
        <f>'obj 3.2 mom'!J22-'obj 3.2 mom'!J19</f>
        <v>-16.599999999999994</v>
      </c>
      <c r="K19" s="8">
        <f>'obj 3.2 mom'!K22-'obj 3.2 mom'!K19</f>
        <v>0.69999999999998863</v>
      </c>
      <c r="L19" s="8">
        <f>'obj 3.2 mom'!L22-'obj 3.2 mom'!L19</f>
        <v>0.19999999999998863</v>
      </c>
      <c r="M19" s="8">
        <f>'obj 3.2 mom'!M22-'obj 3.2 mom'!M19</f>
        <v>2.9000000000000057</v>
      </c>
      <c r="N19" s="8">
        <f>'obj 3.2 mom'!N22-'obj 3.2 mom'!N19</f>
        <v>0.5</v>
      </c>
      <c r="O19" s="8">
        <f>'obj 3.2 mom'!O22-'obj 3.2 mom'!O19</f>
        <v>1.1999999999999886</v>
      </c>
      <c r="P19" s="8">
        <f>'obj 3.2 mom'!P22-'obj 3.2 mom'!P19</f>
        <v>-1.2999999999999829</v>
      </c>
    </row>
    <row r="20" spans="1:16" x14ac:dyDescent="0.25">
      <c r="A20" s="53" t="s">
        <v>60</v>
      </c>
      <c r="B20" s="8">
        <v>2022</v>
      </c>
      <c r="C20" s="55" t="s">
        <v>273</v>
      </c>
      <c r="D20" s="8">
        <f>'obj 3.2 mom'!D23-'obj 3.2 mom'!D20</f>
        <v>1.9000000000000057</v>
      </c>
      <c r="E20" s="8">
        <f>'obj 3.2 mom'!E23-'obj 3.2 mom'!E20</f>
        <v>-0.29999999999998295</v>
      </c>
      <c r="F20" s="8">
        <f>'obj 3.2 mom'!F23-'obj 3.2 mom'!F20</f>
        <v>8.9000000000000057</v>
      </c>
      <c r="G20" s="8">
        <f>'obj 3.2 mom'!G23-'obj 3.2 mom'!G20</f>
        <v>1.0999999999999943</v>
      </c>
      <c r="H20" s="8">
        <f>'obj 3.2 mom'!H23-'obj 3.2 mom'!H20</f>
        <v>-9.9999999999994316E-2</v>
      </c>
      <c r="I20" s="8">
        <f>'obj 3.2 mom'!I23-'obj 3.2 mom'!I20</f>
        <v>-2.4000000000000057</v>
      </c>
      <c r="J20" s="8">
        <f>'obj 3.2 mom'!J23-'obj 3.2 mom'!J20</f>
        <v>-21.400000000000006</v>
      </c>
      <c r="K20" s="8">
        <f>'obj 3.2 mom'!K23-'obj 3.2 mom'!K20</f>
        <v>0.30000000000001137</v>
      </c>
      <c r="L20" s="8">
        <f>'obj 3.2 mom'!L23-'obj 3.2 mom'!L20</f>
        <v>-0.29999999999999716</v>
      </c>
      <c r="M20" s="8">
        <f>'obj 3.2 mom'!M23-'obj 3.2 mom'!M20</f>
        <v>2.6999999999999886</v>
      </c>
      <c r="N20" s="8">
        <f>'obj 3.2 mom'!N23-'obj 3.2 mom'!N20</f>
        <v>0.40000000000000568</v>
      </c>
      <c r="O20" s="8">
        <f>'obj 3.2 mom'!O23-'obj 3.2 mom'!O20</f>
        <v>0.79999999999998295</v>
      </c>
      <c r="P20" s="8">
        <f>'obj 3.2 mom'!P23-'obj 3.2 mom'!P20</f>
        <v>-2.1999999999999886</v>
      </c>
    </row>
    <row r="21" spans="1:16" x14ac:dyDescent="0.25">
      <c r="A21" s="53" t="s">
        <v>85</v>
      </c>
      <c r="B21" s="8">
        <v>2022</v>
      </c>
      <c r="C21" s="55" t="s">
        <v>273</v>
      </c>
      <c r="D21" s="8">
        <f>'obj 3.2 mom'!D24-'obj 3.2 mom'!D21</f>
        <v>1.7999999999999829</v>
      </c>
      <c r="E21" s="8">
        <f>'obj 3.2 mom'!E24-'obj 3.2 mom'!E21</f>
        <v>-0.5</v>
      </c>
      <c r="F21" s="8">
        <f>'obj 3.2 mom'!F24-'obj 3.2 mom'!F21</f>
        <v>8.7000000000000171</v>
      </c>
      <c r="G21" s="8">
        <f>'obj 3.2 mom'!G24-'obj 3.2 mom'!G21</f>
        <v>1.5999999999999943</v>
      </c>
      <c r="H21" s="8">
        <f>'obj 3.2 mom'!H24-'obj 3.2 mom'!H21</f>
        <v>-0.90000000000000568</v>
      </c>
      <c r="I21" s="8">
        <f>'obj 3.2 mom'!I24-'obj 3.2 mom'!I21</f>
        <v>-3.0999999999999943</v>
      </c>
      <c r="J21" s="8">
        <f>'obj 3.2 mom'!J24-'obj 3.2 mom'!J21</f>
        <v>-26.800000000000011</v>
      </c>
      <c r="K21" s="8">
        <f>'obj 3.2 mom'!K24-'obj 3.2 mom'!K21</f>
        <v>0.30000000000001137</v>
      </c>
      <c r="L21" s="8">
        <f>'obj 3.2 mom'!L24-'obj 3.2 mom'!L21</f>
        <v>-0.30000000000001137</v>
      </c>
      <c r="M21" s="8">
        <f>'obj 3.2 mom'!M24-'obj 3.2 mom'!M21</f>
        <v>1.6999999999999886</v>
      </c>
      <c r="N21" s="8">
        <f>'obj 3.2 mom'!N24-'obj 3.2 mom'!N21</f>
        <v>0.70000000000001705</v>
      </c>
      <c r="O21" s="8">
        <f>'obj 3.2 mom'!O24-'obj 3.2 mom'!O21</f>
        <v>0.90000000000000568</v>
      </c>
      <c r="P21" s="8">
        <f>'obj 3.2 mom'!P24-'obj 3.2 mom'!P21</f>
        <v>-2.7000000000000171</v>
      </c>
    </row>
    <row r="22" spans="1:16" x14ac:dyDescent="0.25">
      <c r="A22" s="53" t="s">
        <v>104</v>
      </c>
      <c r="B22" s="8">
        <v>2022</v>
      </c>
      <c r="C22" s="55" t="s">
        <v>273</v>
      </c>
      <c r="D22" s="8">
        <f>'obj 3.2 mom'!D25-'obj 3.2 mom'!D22</f>
        <v>1.7999999999999829</v>
      </c>
      <c r="E22" s="8">
        <f>'obj 3.2 mom'!E25-'obj 3.2 mom'!E22</f>
        <v>-0.40000000000000568</v>
      </c>
      <c r="F22" s="8">
        <f>'obj 3.2 mom'!F25-'obj 3.2 mom'!F22</f>
        <v>8.7999999999999829</v>
      </c>
      <c r="G22" s="8">
        <f>'obj 3.2 mom'!G25-'obj 3.2 mom'!G22</f>
        <v>1.2999999999999829</v>
      </c>
      <c r="H22" s="8">
        <f>'obj 3.2 mom'!H25-'obj 3.2 mom'!H22</f>
        <v>-0.40000000000000568</v>
      </c>
      <c r="I22" s="8">
        <f>'obj 3.2 mom'!I25-'obj 3.2 mom'!I22</f>
        <v>-2.6999999999999886</v>
      </c>
      <c r="J22" s="8">
        <f>'obj 3.2 mom'!J25-'obj 3.2 mom'!J22</f>
        <v>-23.199999999999989</v>
      </c>
      <c r="K22" s="8">
        <f>'obj 3.2 mom'!K25-'obj 3.2 mom'!K22</f>
        <v>0.30000000000001137</v>
      </c>
      <c r="L22" s="8">
        <f>'obj 3.2 mom'!L25-'obj 3.2 mom'!L22</f>
        <v>-0.29999999999999716</v>
      </c>
      <c r="M22" s="8">
        <f>'obj 3.2 mom'!M25-'obj 3.2 mom'!M22</f>
        <v>2.3999999999999773</v>
      </c>
      <c r="N22" s="8">
        <f>'obj 3.2 mom'!N25-'obj 3.2 mom'!N22</f>
        <v>0.59999999999999432</v>
      </c>
      <c r="O22" s="8">
        <f>'obj 3.2 mom'!O25-'obj 3.2 mom'!O22</f>
        <v>0.80000000000001137</v>
      </c>
      <c r="P22" s="8">
        <f>'obj 3.2 mom'!P25-'obj 3.2 mom'!P22</f>
        <v>-2.4000000000000057</v>
      </c>
    </row>
    <row r="23" spans="1:16" x14ac:dyDescent="0.25">
      <c r="A23" s="53" t="s">
        <v>60</v>
      </c>
      <c r="B23" s="8">
        <v>2023</v>
      </c>
      <c r="C23" s="55" t="s">
        <v>62</v>
      </c>
      <c r="D23" s="8">
        <f>'obj 3.2 mom'!D26-'obj 3.2 mom'!D23</f>
        <v>5.1999999999999886</v>
      </c>
      <c r="E23" s="8">
        <f>'obj 3.2 mom'!E26-'obj 3.2 mom'!E23</f>
        <v>1.4000000000000057</v>
      </c>
      <c r="F23" s="8">
        <f>'obj 3.2 mom'!F26-'obj 3.2 mom'!F23</f>
        <v>3.8000000000000114</v>
      </c>
      <c r="G23" s="8">
        <f>'obj 3.2 mom'!G26-'obj 3.2 mom'!G23</f>
        <v>0.90000000000000568</v>
      </c>
      <c r="H23" s="8">
        <f>'obj 3.2 mom'!H26-'obj 3.2 mom'!H23</f>
        <v>-1.3000000000000114</v>
      </c>
      <c r="I23" s="8">
        <f>'obj 3.2 mom'!I26-'obj 3.2 mom'!I23</f>
        <v>-0.39999999999997726</v>
      </c>
      <c r="J23" s="8">
        <f>'obj 3.2 mom'!J26-'obj 3.2 mom'!J23</f>
        <v>-7.2999999999999829</v>
      </c>
      <c r="K23" s="8">
        <f>'obj 3.2 mom'!K26-'obj 3.2 mom'!K23</f>
        <v>0.19999999999998863</v>
      </c>
      <c r="L23" s="8">
        <f>'obj 3.2 mom'!L26-'obj 3.2 mom'!L23</f>
        <v>-0.90000000000000568</v>
      </c>
      <c r="M23" s="8">
        <f>'obj 3.2 mom'!M26-'obj 3.2 mom'!M23</f>
        <v>3</v>
      </c>
      <c r="N23" s="8">
        <f>'obj 3.2 mom'!N26-'obj 3.2 mom'!N23</f>
        <v>9.9999999999994316E-2</v>
      </c>
      <c r="O23" s="8">
        <f>'obj 3.2 mom'!O26-'obj 3.2 mom'!O23</f>
        <v>0.80000000000001137</v>
      </c>
      <c r="P23" s="8">
        <f>'obj 3.2 mom'!P26-'obj 3.2 mom'!P23</f>
        <v>0.59999999999999432</v>
      </c>
    </row>
    <row r="24" spans="1:16" x14ac:dyDescent="0.25">
      <c r="A24" s="53" t="s">
        <v>85</v>
      </c>
      <c r="B24" s="8">
        <v>2023</v>
      </c>
      <c r="C24" s="55" t="s">
        <v>62</v>
      </c>
      <c r="D24" s="8">
        <f>'obj 3.2 mom'!D27-'obj 3.2 mom'!D24</f>
        <v>3.1000000000000227</v>
      </c>
      <c r="E24" s="8">
        <f>'obj 3.2 mom'!E27-'obj 3.2 mom'!E24</f>
        <v>2.2999999999999829</v>
      </c>
      <c r="F24" s="8">
        <f>'obj 3.2 mom'!F27-'obj 3.2 mom'!F24</f>
        <v>5.0999999999999943</v>
      </c>
      <c r="G24" s="8">
        <f>'obj 3.2 mom'!G27-'obj 3.2 mom'!G24</f>
        <v>1.2999999999999829</v>
      </c>
      <c r="H24" s="8">
        <f>'obj 3.2 mom'!H27-'obj 3.2 mom'!H24</f>
        <v>-1.0999999999999943</v>
      </c>
      <c r="I24" s="8">
        <f>'obj 3.2 mom'!I27-'obj 3.2 mom'!I24</f>
        <v>1</v>
      </c>
      <c r="J24" s="8">
        <f>'obj 3.2 mom'!J27-'obj 3.2 mom'!J24</f>
        <v>-3.3999999999999773</v>
      </c>
      <c r="K24" s="8">
        <f>'obj 3.2 mom'!K27-'obj 3.2 mom'!K24</f>
        <v>-0.10000000000002274</v>
      </c>
      <c r="L24" s="8">
        <f>'obj 3.2 mom'!L27-'obj 3.2 mom'!L24</f>
        <v>-0.39999999999999147</v>
      </c>
      <c r="M24" s="8">
        <f>'obj 3.2 mom'!M27-'obj 3.2 mom'!M24</f>
        <v>3.8000000000000114</v>
      </c>
      <c r="N24" s="8">
        <f>'obj 3.2 mom'!N27-'obj 3.2 mom'!N24</f>
        <v>0.89999999999997726</v>
      </c>
      <c r="O24" s="8">
        <f>'obj 3.2 mom'!O27-'obj 3.2 mom'!O24</f>
        <v>1</v>
      </c>
      <c r="P24" s="8">
        <f>'obj 3.2 mom'!P27-'obj 3.2 mom'!P24</f>
        <v>0.90000000000000568</v>
      </c>
    </row>
    <row r="25" spans="1:16" x14ac:dyDescent="0.25">
      <c r="A25" s="53" t="s">
        <v>104</v>
      </c>
      <c r="B25" s="8">
        <v>2023</v>
      </c>
      <c r="C25" s="55" t="s">
        <v>62</v>
      </c>
      <c r="D25" s="8">
        <f>'obj 3.2 mom'!D28-'obj 3.2 mom'!D25</f>
        <v>4.6000000000000227</v>
      </c>
      <c r="E25" s="8">
        <f>'obj 3.2 mom'!E28-'obj 3.2 mom'!E25</f>
        <v>1.6999999999999886</v>
      </c>
      <c r="F25" s="8">
        <f>'obj 3.2 mom'!F28-'obj 3.2 mom'!F25</f>
        <v>4.3000000000000114</v>
      </c>
      <c r="G25" s="8">
        <f>'obj 3.2 mom'!G28-'obj 3.2 mom'!G25</f>
        <v>1</v>
      </c>
      <c r="H25" s="8">
        <f>'obj 3.2 mom'!H28-'obj 3.2 mom'!H25</f>
        <v>-1.3000000000000114</v>
      </c>
      <c r="I25" s="8">
        <f>'obj 3.2 mom'!I28-'obj 3.2 mom'!I25</f>
        <v>0.30000000000001137</v>
      </c>
      <c r="J25" s="8">
        <f>'obj 3.2 mom'!J28-'obj 3.2 mom'!J25</f>
        <v>-6</v>
      </c>
      <c r="K25" s="8">
        <f>'obj 3.2 mom'!K28-'obj 3.2 mom'!K25</f>
        <v>9.9999999999994316E-2</v>
      </c>
      <c r="L25" s="8">
        <f>'obj 3.2 mom'!L28-'obj 3.2 mom'!L25</f>
        <v>-0.70000000000000284</v>
      </c>
      <c r="M25" s="8">
        <f>'obj 3.2 mom'!M28-'obj 3.2 mom'!M25</f>
        <v>3.2000000000000171</v>
      </c>
      <c r="N25" s="8">
        <f>'obj 3.2 mom'!N28-'obj 3.2 mom'!N25</f>
        <v>0.40000000000000568</v>
      </c>
      <c r="O25" s="8">
        <f>'obj 3.2 mom'!O28-'obj 3.2 mom'!O25</f>
        <v>0.89999999999997726</v>
      </c>
      <c r="P25" s="8">
        <f>'obj 3.2 mom'!P28-'obj 3.2 mom'!P25</f>
        <v>0.79999999999998295</v>
      </c>
    </row>
    <row r="26" spans="1:16" x14ac:dyDescent="0.25">
      <c r="A26" s="53" t="s">
        <v>60</v>
      </c>
      <c r="B26" s="8">
        <v>2023</v>
      </c>
      <c r="C26" s="55" t="s">
        <v>116</v>
      </c>
      <c r="D26" s="8">
        <f>'obj 3.2 mom'!D29-'obj 3.2 mom'!D26</f>
        <v>0.19999999999998863</v>
      </c>
      <c r="E26" s="8">
        <f>'obj 3.2 mom'!E29-'obj 3.2 mom'!E26</f>
        <v>-3.1000000000000227</v>
      </c>
      <c r="F26" s="8">
        <f>'obj 3.2 mom'!F29-'obj 3.2 mom'!F26</f>
        <v>-19</v>
      </c>
      <c r="G26" s="8">
        <f>'obj 3.2 mom'!G29-'obj 3.2 mom'!G26</f>
        <v>2.6999999999999886</v>
      </c>
      <c r="H26" s="8">
        <f>'obj 3.2 mom'!H29-'obj 3.2 mom'!H26</f>
        <v>-9.1999999999999886</v>
      </c>
      <c r="I26" s="8">
        <f>'obj 3.2 mom'!I29-'obj 3.2 mom'!I26</f>
        <v>10.899999999999977</v>
      </c>
      <c r="J26" s="8">
        <f>'obj 3.2 mom'!J29-'obj 3.2 mom'!J26</f>
        <v>-2</v>
      </c>
      <c r="K26" s="8">
        <f>'obj 3.2 mom'!K29-'obj 3.2 mom'!K26</f>
        <v>-0.29999999999998295</v>
      </c>
      <c r="L26" s="8">
        <f>'obj 3.2 mom'!L29-'obj 3.2 mom'!L26</f>
        <v>-1.2000000000000028</v>
      </c>
      <c r="M26" s="8">
        <f>'obj 3.2 mom'!M29-'obj 3.2 mom'!M26</f>
        <v>1.5999999999999943</v>
      </c>
      <c r="N26" s="8">
        <f>'obj 3.2 mom'!N29-'obj 3.2 mom'!N26</f>
        <v>0.69999999999998863</v>
      </c>
      <c r="O26" s="8">
        <f>'obj 3.2 mom'!O29-'obj 3.2 mom'!O26</f>
        <v>1.4000000000000057</v>
      </c>
      <c r="P26" s="8">
        <f>'obj 3.2 mom'!P29-'obj 3.2 mom'!P26</f>
        <v>-0.19999999999998863</v>
      </c>
    </row>
    <row r="27" spans="1:16" x14ac:dyDescent="0.25">
      <c r="A27" s="53" t="s">
        <v>85</v>
      </c>
      <c r="B27" s="8">
        <v>2023</v>
      </c>
      <c r="C27" s="55" t="s">
        <v>116</v>
      </c>
      <c r="D27" s="8">
        <f>'obj 3.2 mom'!D30-'obj 3.2 mom'!D27</f>
        <v>1.3999999999999773</v>
      </c>
      <c r="E27" s="8">
        <f>'obj 3.2 mom'!E30-'obj 3.2 mom'!E27</f>
        <v>-3</v>
      </c>
      <c r="F27" s="8">
        <f>'obj 3.2 mom'!F30-'obj 3.2 mom'!F27</f>
        <v>-19.800000000000011</v>
      </c>
      <c r="G27" s="8">
        <f>'obj 3.2 mom'!G30-'obj 3.2 mom'!G27</f>
        <v>2.7000000000000171</v>
      </c>
      <c r="H27" s="8">
        <f>'obj 3.2 mom'!H30-'obj 3.2 mom'!H27</f>
        <v>-5.8000000000000114</v>
      </c>
      <c r="I27" s="8">
        <f>'obj 3.2 mom'!I30-'obj 3.2 mom'!I27</f>
        <v>11.599999999999994</v>
      </c>
      <c r="J27" s="8">
        <f>'obj 3.2 mom'!J30-'obj 3.2 mom'!J27</f>
        <v>0.5</v>
      </c>
      <c r="K27" s="8">
        <f>'obj 3.2 mom'!K30-'obj 3.2 mom'!K27</f>
        <v>1</v>
      </c>
      <c r="L27" s="8">
        <f>'obj 3.2 mom'!L30-'obj 3.2 mom'!L27</f>
        <v>-0.79999999999999716</v>
      </c>
      <c r="M27" s="8">
        <f>'obj 3.2 mom'!M30-'obj 3.2 mom'!M27</f>
        <v>0.5</v>
      </c>
      <c r="N27" s="8">
        <f>'obj 3.2 mom'!N30-'obj 3.2 mom'!N27</f>
        <v>1.2000000000000171</v>
      </c>
      <c r="O27" s="8">
        <f>'obj 3.2 mom'!O30-'obj 3.2 mom'!O27</f>
        <v>2.2999999999999829</v>
      </c>
      <c r="P27" s="8">
        <f>'obj 3.2 mom'!P30-'obj 3.2 mom'!P27</f>
        <v>1.1999999999999886</v>
      </c>
    </row>
    <row r="28" spans="1:16" x14ac:dyDescent="0.25">
      <c r="A28" s="53" t="s">
        <v>104</v>
      </c>
      <c r="B28" s="8">
        <v>2023</v>
      </c>
      <c r="C28" s="55" t="s">
        <v>116</v>
      </c>
      <c r="D28" s="8">
        <f>'obj 3.2 mom'!D31-'obj 3.2 mom'!D28</f>
        <v>0.59999999999999432</v>
      </c>
      <c r="E28" s="8">
        <f>'obj 3.2 mom'!E31-'obj 3.2 mom'!E28</f>
        <v>-3</v>
      </c>
      <c r="F28" s="8">
        <f>'obj 3.2 mom'!F31-'obj 3.2 mom'!F28</f>
        <v>-19.300000000000011</v>
      </c>
      <c r="G28" s="8">
        <f>'obj 3.2 mom'!G31-'obj 3.2 mom'!G28</f>
        <v>2.7000000000000171</v>
      </c>
      <c r="H28" s="8">
        <f>'obj 3.2 mom'!H31-'obj 3.2 mom'!H28</f>
        <v>-7.8999999999999773</v>
      </c>
      <c r="I28" s="8">
        <f>'obj 3.2 mom'!I31-'obj 3.2 mom'!I28</f>
        <v>11.199999999999989</v>
      </c>
      <c r="J28" s="8">
        <f>'obj 3.2 mom'!J31-'obj 3.2 mom'!J28</f>
        <v>-1.2000000000000171</v>
      </c>
      <c r="K28" s="8">
        <f>'obj 3.2 mom'!K31-'obj 3.2 mom'!K28</f>
        <v>9.9999999999994316E-2</v>
      </c>
      <c r="L28" s="8">
        <f>'obj 3.2 mom'!L31-'obj 3.2 mom'!L28</f>
        <v>-1.0999999999999943</v>
      </c>
      <c r="M28" s="8">
        <f>'obj 3.2 mom'!M31-'obj 3.2 mom'!M28</f>
        <v>1.2999999999999829</v>
      </c>
      <c r="N28" s="8">
        <f>'obj 3.2 mom'!N31-'obj 3.2 mom'!N28</f>
        <v>0.90000000000000568</v>
      </c>
      <c r="O28" s="8">
        <f>'obj 3.2 mom'!O31-'obj 3.2 mom'!O28</f>
        <v>1.8000000000000114</v>
      </c>
      <c r="P28" s="8">
        <f>'obj 3.2 mom'!P31-'obj 3.2 mom'!P28</f>
        <v>0.30000000000001137</v>
      </c>
    </row>
    <row r="29" spans="1:16" x14ac:dyDescent="0.25">
      <c r="A29" s="53" t="s">
        <v>60</v>
      </c>
      <c r="B29" s="8">
        <v>2023</v>
      </c>
      <c r="C29" s="55" t="s">
        <v>138</v>
      </c>
      <c r="D29" s="8">
        <f>'obj 3.2 mom'!D32-'obj 3.2 mom'!D29</f>
        <v>0.10000000000002274</v>
      </c>
      <c r="E29" s="8">
        <f>'obj 3.2 mom'!E32-'obj 3.2 mom'!E29</f>
        <v>0</v>
      </c>
      <c r="F29" s="8">
        <f>'obj 3.2 mom'!F32-'obj 3.2 mom'!F29</f>
        <v>0</v>
      </c>
      <c r="G29" s="8">
        <f>'obj 3.2 mom'!G32-'obj 3.2 mom'!G29</f>
        <v>0</v>
      </c>
      <c r="H29" s="8">
        <f>'obj 3.2 mom'!H32-'obj 3.2 mom'!H29</f>
        <v>-9.9999999999994316E-2</v>
      </c>
      <c r="I29" s="8">
        <f>'obj 3.2 mom'!I32-'obj 3.2 mom'!I29</f>
        <v>0</v>
      </c>
      <c r="J29" s="8">
        <f>'obj 3.2 mom'!J32-'obj 3.2 mom'!J29</f>
        <v>0</v>
      </c>
      <c r="K29" s="8">
        <f>'obj 3.2 mom'!K32-'obj 3.2 mom'!K29</f>
        <v>9.9999999999994316E-2</v>
      </c>
      <c r="L29" s="8">
        <f>'obj 3.2 mom'!L32-'obj 3.2 mom'!L29</f>
        <v>0</v>
      </c>
      <c r="M29" s="8">
        <f>'obj 3.2 mom'!M32-'obj 3.2 mom'!M29</f>
        <v>0</v>
      </c>
      <c r="N29" s="8">
        <f>'obj 3.2 mom'!N32-'obj 3.2 mom'!N29</f>
        <v>0</v>
      </c>
      <c r="O29" s="8">
        <f>'obj 3.2 mom'!O32-'obj 3.2 mom'!O29</f>
        <v>0</v>
      </c>
      <c r="P29" s="8">
        <f>'obj 3.2 mom'!P32-'obj 3.2 mom'!P29</f>
        <v>0</v>
      </c>
    </row>
    <row r="30" spans="1:16" x14ac:dyDescent="0.25">
      <c r="A30" s="53" t="s">
        <v>85</v>
      </c>
      <c r="B30" s="8">
        <v>2023</v>
      </c>
      <c r="C30" s="55" t="s">
        <v>138</v>
      </c>
      <c r="D30" s="8">
        <f>'obj 3.2 mom'!D33-'obj 3.2 mom'!D30</f>
        <v>0</v>
      </c>
      <c r="E30" s="8">
        <f>'obj 3.2 mom'!E33-'obj 3.2 mom'!E30</f>
        <v>0</v>
      </c>
      <c r="F30" s="8">
        <f>'obj 3.2 mom'!F33-'obj 3.2 mom'!F30</f>
        <v>0</v>
      </c>
      <c r="G30" s="8">
        <f>'obj 3.2 mom'!G33-'obj 3.2 mom'!G30</f>
        <v>0</v>
      </c>
      <c r="H30" s="8">
        <f>'obj 3.2 mom'!H33-'obj 3.2 mom'!H30</f>
        <v>0</v>
      </c>
      <c r="I30" s="8">
        <f>'obj 3.2 mom'!I33-'obj 3.2 mom'!I30</f>
        <v>0</v>
      </c>
      <c r="J30" s="8">
        <f>'obj 3.2 mom'!J33-'obj 3.2 mom'!J30</f>
        <v>9.9999999999994316E-2</v>
      </c>
      <c r="K30" s="8">
        <f>'obj 3.2 mom'!K33-'obj 3.2 mom'!K30</f>
        <v>0</v>
      </c>
      <c r="L30" s="8">
        <f>'obj 3.2 mom'!L33-'obj 3.2 mom'!L30</f>
        <v>0</v>
      </c>
      <c r="M30" s="8">
        <f>'obj 3.2 mom'!M33-'obj 3.2 mom'!M30</f>
        <v>0</v>
      </c>
      <c r="N30" s="8">
        <f>'obj 3.2 mom'!N33-'obj 3.2 mom'!N30</f>
        <v>0</v>
      </c>
      <c r="O30" s="8">
        <f>'obj 3.2 mom'!O33-'obj 3.2 mom'!O30</f>
        <v>0</v>
      </c>
      <c r="P30" s="8">
        <f>'obj 3.2 mom'!P33-'obj 3.2 mom'!P30</f>
        <v>0.10000000000002274</v>
      </c>
    </row>
    <row r="31" spans="1:16" x14ac:dyDescent="0.25">
      <c r="A31" s="53" t="s">
        <v>104</v>
      </c>
      <c r="B31" s="8">
        <v>2023</v>
      </c>
      <c r="C31" s="55" t="s">
        <v>138</v>
      </c>
      <c r="D31" s="8">
        <f>'obj 3.2 mom'!D34-'obj 3.2 mom'!D31</f>
        <v>0</v>
      </c>
      <c r="E31" s="8">
        <f>'obj 3.2 mom'!E34-'obj 3.2 mom'!E31</f>
        <v>0</v>
      </c>
      <c r="F31" s="8">
        <f>'obj 3.2 mom'!F34-'obj 3.2 mom'!F31</f>
        <v>0</v>
      </c>
      <c r="G31" s="8">
        <f>'obj 3.2 mom'!G34-'obj 3.2 mom'!G31</f>
        <v>0</v>
      </c>
      <c r="H31" s="8">
        <f>'obj 3.2 mom'!H34-'obj 3.2 mom'!H31</f>
        <v>-0.10000000000002274</v>
      </c>
      <c r="I31" s="8">
        <f>'obj 3.2 mom'!I34-'obj 3.2 mom'!I31</f>
        <v>0</v>
      </c>
      <c r="J31" s="8">
        <f>'obj 3.2 mom'!J34-'obj 3.2 mom'!J31</f>
        <v>0.10000000000002274</v>
      </c>
      <c r="K31" s="8">
        <f>'obj 3.2 mom'!K34-'obj 3.2 mom'!K31</f>
        <v>9.9999999999994316E-2</v>
      </c>
      <c r="L31" s="8">
        <f>'obj 3.2 mom'!L34-'obj 3.2 mom'!L31</f>
        <v>0</v>
      </c>
      <c r="M31" s="8">
        <f>'obj 3.2 mom'!M34-'obj 3.2 mom'!M31</f>
        <v>0</v>
      </c>
      <c r="N31" s="8">
        <f>'obj 3.2 mom'!N34-'obj 3.2 mom'!N31</f>
        <v>0</v>
      </c>
      <c r="O31" s="8">
        <f>'obj 3.2 mom'!O34-'obj 3.2 mom'!O31</f>
        <v>0</v>
      </c>
      <c r="P31" s="8">
        <f>'obj 3.2 mom'!P34-'obj 3.2 mom'!P31</f>
        <v>0</v>
      </c>
    </row>
    <row r="32" spans="1:16" x14ac:dyDescent="0.25">
      <c r="A32" s="53" t="s">
        <v>60</v>
      </c>
      <c r="B32" s="8">
        <v>2023</v>
      </c>
      <c r="C32" s="55" t="s">
        <v>154</v>
      </c>
      <c r="D32" s="8">
        <f>'obj 3.2 mom'!D35-'obj 3.2 mom'!D32</f>
        <v>-1</v>
      </c>
      <c r="E32" s="8">
        <f>'obj 3.2 mom'!E35-'obj 3.2 mom'!E32</f>
        <v>1.7000000000000171</v>
      </c>
      <c r="F32" s="8">
        <f>'obj 3.2 mom'!F35-'obj 3.2 mom'!F32</f>
        <v>-6</v>
      </c>
      <c r="G32" s="8">
        <f>'obj 3.2 mom'!G35-'obj 3.2 mom'!G32</f>
        <v>1.1999999999999886</v>
      </c>
      <c r="H32" s="8">
        <f>'obj 3.2 mom'!H35-'obj 3.2 mom'!H32</f>
        <v>-4.8000000000000114</v>
      </c>
      <c r="I32" s="8">
        <f>'obj 3.2 mom'!I35-'obj 3.2 mom'!I32</f>
        <v>6.5</v>
      </c>
      <c r="J32" s="8">
        <f>'obj 3.2 mom'!J35-'obj 3.2 mom'!J32</f>
        <v>1.9000000000000057</v>
      </c>
      <c r="K32" s="8">
        <f>'obj 3.2 mom'!K35-'obj 3.2 mom'!K32</f>
        <v>2.3000000000000114</v>
      </c>
      <c r="L32" s="8">
        <f>'obj 3.2 mom'!L35-'obj 3.2 mom'!L32</f>
        <v>1.3000000000000114</v>
      </c>
      <c r="M32" s="8">
        <f>'obj 3.2 mom'!M35-'obj 3.2 mom'!M32</f>
        <v>3.4000000000000057</v>
      </c>
      <c r="N32" s="8">
        <f>'obj 3.2 mom'!N35-'obj 3.2 mom'!N32</f>
        <v>0.59999999999999432</v>
      </c>
      <c r="O32" s="8">
        <f>'obj 3.2 mom'!O35-'obj 3.2 mom'!O32</f>
        <v>0.59999999999999432</v>
      </c>
      <c r="P32" s="8">
        <f>'obj 3.2 mom'!P35-'obj 3.2 mom'!P32</f>
        <v>0.69999999999998863</v>
      </c>
    </row>
    <row r="33" spans="1:16" x14ac:dyDescent="0.25">
      <c r="A33" s="53" t="s">
        <v>85</v>
      </c>
      <c r="B33" s="8">
        <v>2023</v>
      </c>
      <c r="C33" s="55" t="s">
        <v>154</v>
      </c>
      <c r="D33" s="8">
        <f>'obj 3.2 mom'!D36-'obj 3.2 mom'!D33</f>
        <v>0.10000000000002274</v>
      </c>
      <c r="E33" s="8">
        <f>'obj 3.2 mom'!E36-'obj 3.2 mom'!E33</f>
        <v>1.5</v>
      </c>
      <c r="F33" s="8">
        <f>'obj 3.2 mom'!F36-'obj 3.2 mom'!F33</f>
        <v>-4.7999999999999829</v>
      </c>
      <c r="G33" s="8">
        <f>'obj 3.2 mom'!G36-'obj 3.2 mom'!G33</f>
        <v>0.90000000000000568</v>
      </c>
      <c r="H33" s="8">
        <f>'obj 3.2 mom'!H36-'obj 3.2 mom'!H33</f>
        <v>-3.5</v>
      </c>
      <c r="I33" s="8">
        <f>'obj 3.2 mom'!I36-'obj 3.2 mom'!I33</f>
        <v>7.0999999999999943</v>
      </c>
      <c r="J33" s="8">
        <f>'obj 3.2 mom'!J36-'obj 3.2 mom'!J33</f>
        <v>4</v>
      </c>
      <c r="K33" s="8">
        <f>'obj 3.2 mom'!K36-'obj 3.2 mom'!K33</f>
        <v>2.5</v>
      </c>
      <c r="L33" s="8">
        <f>'obj 3.2 mom'!L36-'obj 3.2 mom'!L33</f>
        <v>1.1999999999999886</v>
      </c>
      <c r="M33" s="8">
        <f>'obj 3.2 mom'!M36-'obj 3.2 mom'!M33</f>
        <v>3</v>
      </c>
      <c r="N33" s="8">
        <f>'obj 3.2 mom'!N36-'obj 3.2 mom'!N33</f>
        <v>0.59999999999999432</v>
      </c>
      <c r="O33" s="8">
        <f>'obj 3.2 mom'!O36-'obj 3.2 mom'!O33</f>
        <v>0.40000000000000568</v>
      </c>
      <c r="P33" s="8">
        <f>'obj 3.2 mom'!P36-'obj 3.2 mom'!P33</f>
        <v>1.2999999999999829</v>
      </c>
    </row>
    <row r="34" spans="1:16" x14ac:dyDescent="0.25">
      <c r="A34" s="53" t="s">
        <v>104</v>
      </c>
      <c r="B34" s="8">
        <v>2023</v>
      </c>
      <c r="C34" s="55" t="s">
        <v>154</v>
      </c>
      <c r="D34" s="8">
        <f>'obj 3.2 mom'!D37-'obj 3.2 mom'!D34</f>
        <v>-0.59999999999999432</v>
      </c>
      <c r="E34" s="8">
        <f>'obj 3.2 mom'!E37-'obj 3.2 mom'!E34</f>
        <v>1.6000000000000227</v>
      </c>
      <c r="F34" s="8">
        <f>'obj 3.2 mom'!F37-'obj 3.2 mom'!F34</f>
        <v>-5.5999999999999943</v>
      </c>
      <c r="G34" s="8">
        <f>'obj 3.2 mom'!G37-'obj 3.2 mom'!G34</f>
        <v>1.0999999999999943</v>
      </c>
      <c r="H34" s="8">
        <f>'obj 3.2 mom'!H37-'obj 3.2 mom'!H34</f>
        <v>-4.2999999999999829</v>
      </c>
      <c r="I34" s="8">
        <f>'obj 3.2 mom'!I37-'obj 3.2 mom'!I34</f>
        <v>6.8000000000000114</v>
      </c>
      <c r="J34" s="8">
        <f>'obj 3.2 mom'!J37-'obj 3.2 mom'!J34</f>
        <v>2.5999999999999943</v>
      </c>
      <c r="K34" s="8">
        <f>'obj 3.2 mom'!K37-'obj 3.2 mom'!K34</f>
        <v>2.3000000000000114</v>
      </c>
      <c r="L34" s="8">
        <f>'obj 3.2 mom'!L37-'obj 3.2 mom'!L34</f>
        <v>1.2999999999999972</v>
      </c>
      <c r="M34" s="8">
        <f>'obj 3.2 mom'!M37-'obj 3.2 mom'!M34</f>
        <v>3.2000000000000171</v>
      </c>
      <c r="N34" s="8">
        <f>'obj 3.2 mom'!N37-'obj 3.2 mom'!N34</f>
        <v>0.59999999999999432</v>
      </c>
      <c r="O34" s="8">
        <f>'obj 3.2 mom'!O37-'obj 3.2 mom'!O34</f>
        <v>0.5</v>
      </c>
      <c r="P34" s="8">
        <f>'obj 3.2 mom'!P37-'obj 3.2 mom'!P34</f>
        <v>0.90000000000000568</v>
      </c>
    </row>
    <row r="35" spans="1:16" x14ac:dyDescent="0.25">
      <c r="A35" s="53" t="s">
        <v>60</v>
      </c>
      <c r="B35" s="8">
        <v>2023</v>
      </c>
      <c r="C35" s="55" t="s">
        <v>167</v>
      </c>
      <c r="D35" s="8">
        <f>'obj 3.2 mom'!D38-'obj 3.2 mom'!D35</f>
        <v>-0.10000000000002274</v>
      </c>
      <c r="E35" s="8">
        <f>'obj 3.2 mom'!E38-'obj 3.2 mom'!E35</f>
        <v>4.5999999999999943</v>
      </c>
      <c r="F35" s="8">
        <f>'obj 3.2 mom'!F38-'obj 3.2 mom'!F35</f>
        <v>3.0999999999999943</v>
      </c>
      <c r="G35" s="8">
        <f>'obj 3.2 mom'!G38-'obj 3.2 mom'!G35</f>
        <v>1.4000000000000057</v>
      </c>
      <c r="H35" s="8">
        <f>'obj 3.2 mom'!H38-'obj 3.2 mom'!H35</f>
        <v>-5.1999999999999886</v>
      </c>
      <c r="I35" s="8">
        <f>'obj 3.2 mom'!I38-'obj 3.2 mom'!I35</f>
        <v>-4.6999999999999886</v>
      </c>
      <c r="J35" s="8">
        <f>'obj 3.2 mom'!J38-'obj 3.2 mom'!J35</f>
        <v>5.8999999999999773</v>
      </c>
      <c r="K35" s="8">
        <f>'obj 3.2 mom'!K38-'obj 3.2 mom'!K35</f>
        <v>2.0999999999999943</v>
      </c>
      <c r="L35" s="8">
        <f>'obj 3.2 mom'!L38-'obj 3.2 mom'!L35</f>
        <v>1.5</v>
      </c>
      <c r="M35" s="8">
        <f>'obj 3.2 mom'!M38-'obj 3.2 mom'!M35</f>
        <v>5.5</v>
      </c>
      <c r="N35" s="8">
        <f>'obj 3.2 mom'!N38-'obj 3.2 mom'!N35</f>
        <v>0.5</v>
      </c>
      <c r="O35" s="8">
        <f>'obj 3.2 mom'!O38-'obj 3.2 mom'!O35</f>
        <v>0.59999999999999432</v>
      </c>
      <c r="P35" s="8">
        <f>'obj 3.2 mom'!P38-'obj 3.2 mom'!P35</f>
        <v>1.3000000000000114</v>
      </c>
    </row>
    <row r="36" spans="1:16" x14ac:dyDescent="0.25">
      <c r="A36" s="53" t="s">
        <v>85</v>
      </c>
      <c r="B36" s="8">
        <v>2023</v>
      </c>
      <c r="C36" s="55" t="s">
        <v>167</v>
      </c>
      <c r="D36" s="8">
        <f>'obj 3.2 mom'!D39-'obj 3.2 mom'!D36</f>
        <v>-0.10000000000002274</v>
      </c>
      <c r="E36" s="8">
        <f>'obj 3.2 mom'!E39-'obj 3.2 mom'!E36</f>
        <v>5.7000000000000171</v>
      </c>
      <c r="F36" s="8">
        <f>'obj 3.2 mom'!F39-'obj 3.2 mom'!F36</f>
        <v>4.2999999999999829</v>
      </c>
      <c r="G36" s="8">
        <f>'obj 3.2 mom'!G39-'obj 3.2 mom'!G36</f>
        <v>0.59999999999999432</v>
      </c>
      <c r="H36" s="8">
        <f>'obj 3.2 mom'!H39-'obj 3.2 mom'!H36</f>
        <v>-4.2999999999999829</v>
      </c>
      <c r="I36" s="8">
        <f>'obj 3.2 mom'!I39-'obj 3.2 mom'!I36</f>
        <v>-3.3999999999999773</v>
      </c>
      <c r="J36" s="8">
        <f>'obj 3.2 mom'!J39-'obj 3.2 mom'!J36</f>
        <v>5.0999999999999943</v>
      </c>
      <c r="K36" s="8">
        <f>'obj 3.2 mom'!K39-'obj 3.2 mom'!K36</f>
        <v>2.2000000000000171</v>
      </c>
      <c r="L36" s="8">
        <f>'obj 3.2 mom'!L39-'obj 3.2 mom'!L36</f>
        <v>1.1000000000000085</v>
      </c>
      <c r="M36" s="8">
        <f>'obj 3.2 mom'!M39-'obj 3.2 mom'!M36</f>
        <v>4.0999999999999943</v>
      </c>
      <c r="N36" s="8">
        <f>'obj 3.2 mom'!N39-'obj 3.2 mom'!N36</f>
        <v>0.40000000000000568</v>
      </c>
      <c r="O36" s="8">
        <f>'obj 3.2 mom'!O39-'obj 3.2 mom'!O36</f>
        <v>0.69999999999998863</v>
      </c>
      <c r="P36" s="8">
        <f>'obj 3.2 mom'!P39-'obj 3.2 mom'!P36</f>
        <v>1</v>
      </c>
    </row>
    <row r="37" spans="1:16" x14ac:dyDescent="0.25">
      <c r="A37" s="53" t="s">
        <v>104</v>
      </c>
      <c r="B37" s="8">
        <v>2023</v>
      </c>
      <c r="C37" s="55" t="s">
        <v>167</v>
      </c>
      <c r="D37" s="8">
        <f>'obj 3.2 mom'!D40-'obj 3.2 mom'!D37</f>
        <v>-0.10000000000002274</v>
      </c>
      <c r="E37" s="8">
        <f>'obj 3.2 mom'!E40-'obj 3.2 mom'!E37</f>
        <v>5</v>
      </c>
      <c r="F37" s="8">
        <f>'obj 3.2 mom'!F40-'obj 3.2 mom'!F37</f>
        <v>3.5999999999999943</v>
      </c>
      <c r="G37" s="8">
        <f>'obj 3.2 mom'!G40-'obj 3.2 mom'!G37</f>
        <v>1.0999999999999943</v>
      </c>
      <c r="H37" s="8">
        <f>'obj 3.2 mom'!H40-'obj 3.2 mom'!H37</f>
        <v>-4.9000000000000057</v>
      </c>
      <c r="I37" s="8">
        <f>'obj 3.2 mom'!I40-'obj 3.2 mom'!I37</f>
        <v>-4.1000000000000227</v>
      </c>
      <c r="J37" s="8">
        <f>'obj 3.2 mom'!J40-'obj 3.2 mom'!J37</f>
        <v>5.5999999999999943</v>
      </c>
      <c r="K37" s="8">
        <f>'obj 3.2 mom'!K40-'obj 3.2 mom'!K37</f>
        <v>2.1999999999999886</v>
      </c>
      <c r="L37" s="8">
        <f>'obj 3.2 mom'!L40-'obj 3.2 mom'!L37</f>
        <v>1.4000000000000057</v>
      </c>
      <c r="M37" s="8">
        <f>'obj 3.2 mom'!M40-'obj 3.2 mom'!M37</f>
        <v>5.0999999999999943</v>
      </c>
      <c r="N37" s="8">
        <f>'obj 3.2 mom'!N40-'obj 3.2 mom'!N37</f>
        <v>0.5</v>
      </c>
      <c r="O37" s="8">
        <f>'obj 3.2 mom'!O40-'obj 3.2 mom'!O37</f>
        <v>0.69999999999998863</v>
      </c>
      <c r="P37" s="8">
        <f>'obj 3.2 mom'!P40-'obj 3.2 mom'!P37</f>
        <v>1.1999999999999886</v>
      </c>
    </row>
    <row r="38" spans="1:16" ht="15.75" thickBot="1" x14ac:dyDescent="0.3">
      <c r="A38" s="48"/>
      <c r="C38" s="50"/>
    </row>
    <row r="39" spans="1:16" x14ac:dyDescent="0.25">
      <c r="A39" s="48"/>
      <c r="C39" s="60" t="s">
        <v>1200</v>
      </c>
      <c r="D39" s="61">
        <f>AVERAGE(D2:D37)</f>
        <v>1.6083333333333327</v>
      </c>
      <c r="E39" s="61">
        <f t="shared" ref="E39:P39" si="0">AVERAGE(E2:E37)</f>
        <v>-0.2138888888888878</v>
      </c>
      <c r="F39" s="61">
        <f t="shared" si="0"/>
        <v>0.91666666666666585</v>
      </c>
      <c r="G39" s="61">
        <f t="shared" si="0"/>
        <v>1.211111111111111</v>
      </c>
      <c r="H39" s="61">
        <f t="shared" si="0"/>
        <v>-2.6138888888888889</v>
      </c>
      <c r="I39" s="61">
        <f t="shared" si="0"/>
        <v>9.7222222222222224E-2</v>
      </c>
      <c r="J39" s="61">
        <f t="shared" si="0"/>
        <v>-1.216666666666667</v>
      </c>
      <c r="K39" s="61">
        <f t="shared" si="0"/>
        <v>0.93333333333333401</v>
      </c>
      <c r="L39" s="61">
        <f t="shared" si="0"/>
        <v>0.25</v>
      </c>
      <c r="M39" s="61">
        <f t="shared" si="0"/>
        <v>2.7222222222222223</v>
      </c>
      <c r="N39" s="61">
        <f t="shared" si="0"/>
        <v>0.53333333333333377</v>
      </c>
      <c r="O39" s="61">
        <f t="shared" si="0"/>
        <v>0.97777777777777664</v>
      </c>
      <c r="P39" s="62">
        <f t="shared" si="0"/>
        <v>0.48333333333333273</v>
      </c>
    </row>
    <row r="40" spans="1:16" ht="15.75" thickBot="1" x14ac:dyDescent="0.3">
      <c r="A40" s="48"/>
      <c r="C40" s="63" t="s">
        <v>1265</v>
      </c>
      <c r="D40" s="64">
        <f>SUM(D2:D37)</f>
        <v>57.899999999999977</v>
      </c>
      <c r="E40" s="64">
        <f t="shared" ref="E40:P40" si="1">SUM(E2:E37)</f>
        <v>-7.6999999999999602</v>
      </c>
      <c r="F40" s="64">
        <f t="shared" si="1"/>
        <v>32.999999999999972</v>
      </c>
      <c r="G40" s="64">
        <f t="shared" si="1"/>
        <v>43.599999999999994</v>
      </c>
      <c r="H40" s="64">
        <f t="shared" si="1"/>
        <v>-94.1</v>
      </c>
      <c r="I40" s="64">
        <f t="shared" si="1"/>
        <v>3.5</v>
      </c>
      <c r="J40" s="64">
        <f t="shared" si="1"/>
        <v>-43.800000000000011</v>
      </c>
      <c r="K40" s="64">
        <f t="shared" si="1"/>
        <v>33.600000000000023</v>
      </c>
      <c r="L40" s="64">
        <f t="shared" si="1"/>
        <v>9</v>
      </c>
      <c r="M40" s="64">
        <f t="shared" si="1"/>
        <v>98</v>
      </c>
      <c r="N40" s="64">
        <f t="shared" si="1"/>
        <v>19.200000000000017</v>
      </c>
      <c r="O40" s="64">
        <f t="shared" si="1"/>
        <v>35.19999999999996</v>
      </c>
      <c r="P40" s="65">
        <f t="shared" si="1"/>
        <v>17.399999999999977</v>
      </c>
    </row>
    <row r="41" spans="1:16" x14ac:dyDescent="0.25">
      <c r="A41" s="48"/>
      <c r="C41" s="50"/>
    </row>
    <row r="42" spans="1:16" x14ac:dyDescent="0.25">
      <c r="A42" s="48"/>
      <c r="C42" s="50"/>
    </row>
    <row r="43" spans="1:16" x14ac:dyDescent="0.25">
      <c r="A43" s="48"/>
      <c r="C43" s="50"/>
    </row>
    <row r="44" spans="1:16" ht="18.75" x14ac:dyDescent="0.3">
      <c r="A44" s="48"/>
      <c r="C44" s="66" t="s">
        <v>1224</v>
      </c>
      <c r="D44" t="s">
        <v>1266</v>
      </c>
    </row>
    <row r="45" spans="1:16" x14ac:dyDescent="0.25">
      <c r="A45" s="48"/>
      <c r="C45" s="50"/>
    </row>
    <row r="46" spans="1:16" x14ac:dyDescent="0.25">
      <c r="A46" s="48"/>
      <c r="C46" s="50"/>
    </row>
    <row r="47" spans="1:16" x14ac:dyDescent="0.25">
      <c r="A47" s="48"/>
      <c r="C47" s="50"/>
    </row>
    <row r="48" spans="1:16" x14ac:dyDescent="0.25">
      <c r="A48" s="48"/>
      <c r="C48" s="50"/>
    </row>
    <row r="49" spans="1:3" x14ac:dyDescent="0.25">
      <c r="A49" s="48"/>
      <c r="C49" s="50"/>
    </row>
    <row r="50" spans="1:3" x14ac:dyDescent="0.25">
      <c r="A50" s="48"/>
      <c r="C50" s="50"/>
    </row>
    <row r="51" spans="1:3" x14ac:dyDescent="0.25">
      <c r="A51" s="48"/>
      <c r="C51" s="50"/>
    </row>
    <row r="52" spans="1:3" x14ac:dyDescent="0.25">
      <c r="A52" s="48"/>
      <c r="C52" s="50"/>
    </row>
    <row r="53" spans="1:3" x14ac:dyDescent="0.25">
      <c r="A53" s="48"/>
      <c r="C53" s="50"/>
    </row>
  </sheetData>
  <autoFilter ref="A1:P39" xr:uid="{3B9A4975-F6DF-4225-9AE0-5FB64FB57A6D}"/>
  <conditionalFormatting sqref="D2:P2">
    <cfRule type="colorScale" priority="38">
      <colorScale>
        <cfvo type="min"/>
        <cfvo type="percentile" val="50"/>
        <cfvo type="max"/>
        <color rgb="FFF8696B"/>
        <color rgb="FFFFEB84"/>
        <color rgb="FF63BE7B"/>
      </colorScale>
    </cfRule>
  </conditionalFormatting>
  <conditionalFormatting sqref="D3:P3">
    <cfRule type="colorScale" priority="37">
      <colorScale>
        <cfvo type="min"/>
        <cfvo type="percentile" val="50"/>
        <cfvo type="max"/>
        <color rgb="FFF8696B"/>
        <color rgb="FFFFEB84"/>
        <color rgb="FF63BE7B"/>
      </colorScale>
    </cfRule>
  </conditionalFormatting>
  <conditionalFormatting sqref="D4:P4">
    <cfRule type="colorScale" priority="36">
      <colorScale>
        <cfvo type="min"/>
        <cfvo type="percentile" val="50"/>
        <cfvo type="max"/>
        <color rgb="FFF8696B"/>
        <color rgb="FFFFEB84"/>
        <color rgb="FF63BE7B"/>
      </colorScale>
    </cfRule>
  </conditionalFormatting>
  <conditionalFormatting sqref="D5:P5">
    <cfRule type="colorScale" priority="35">
      <colorScale>
        <cfvo type="min"/>
        <cfvo type="percentile" val="50"/>
        <cfvo type="max"/>
        <color rgb="FFF8696B"/>
        <color rgb="FFFFEB84"/>
        <color rgb="FF63BE7B"/>
      </colorScale>
    </cfRule>
  </conditionalFormatting>
  <conditionalFormatting sqref="D6:P6">
    <cfRule type="colorScale" priority="34">
      <colorScale>
        <cfvo type="min"/>
        <cfvo type="percentile" val="50"/>
        <cfvo type="max"/>
        <color rgb="FFF8696B"/>
        <color rgb="FFFFEB84"/>
        <color rgb="FF63BE7B"/>
      </colorScale>
    </cfRule>
  </conditionalFormatting>
  <conditionalFormatting sqref="D7:P7">
    <cfRule type="colorScale" priority="33">
      <colorScale>
        <cfvo type="min"/>
        <cfvo type="percentile" val="50"/>
        <cfvo type="max"/>
        <color rgb="FFF8696B"/>
        <color rgb="FFFFEB84"/>
        <color rgb="FF63BE7B"/>
      </colorScale>
    </cfRule>
  </conditionalFormatting>
  <conditionalFormatting sqref="D8:P8">
    <cfRule type="colorScale" priority="32">
      <colorScale>
        <cfvo type="min"/>
        <cfvo type="percentile" val="50"/>
        <cfvo type="max"/>
        <color rgb="FFF8696B"/>
        <color rgb="FFFFEB84"/>
        <color rgb="FF63BE7B"/>
      </colorScale>
    </cfRule>
  </conditionalFormatting>
  <conditionalFormatting sqref="D9:P9">
    <cfRule type="colorScale" priority="31">
      <colorScale>
        <cfvo type="min"/>
        <cfvo type="percentile" val="50"/>
        <cfvo type="max"/>
        <color rgb="FFF8696B"/>
        <color rgb="FFFFEB84"/>
        <color rgb="FF63BE7B"/>
      </colorScale>
    </cfRule>
  </conditionalFormatting>
  <conditionalFormatting sqref="D10:P10">
    <cfRule type="colorScale" priority="30">
      <colorScale>
        <cfvo type="min"/>
        <cfvo type="percentile" val="50"/>
        <cfvo type="max"/>
        <color rgb="FFF8696B"/>
        <color rgb="FFFFEB84"/>
        <color rgb="FF63BE7B"/>
      </colorScale>
    </cfRule>
  </conditionalFormatting>
  <conditionalFormatting sqref="D11:P11">
    <cfRule type="colorScale" priority="29">
      <colorScale>
        <cfvo type="min"/>
        <cfvo type="percentile" val="50"/>
        <cfvo type="max"/>
        <color rgb="FFF8696B"/>
        <color rgb="FFFFEB84"/>
        <color rgb="FF63BE7B"/>
      </colorScale>
    </cfRule>
  </conditionalFormatting>
  <conditionalFormatting sqref="D12:P12">
    <cfRule type="colorScale" priority="28">
      <colorScale>
        <cfvo type="min"/>
        <cfvo type="percentile" val="50"/>
        <cfvo type="max"/>
        <color rgb="FFF8696B"/>
        <color rgb="FFFFEB84"/>
        <color rgb="FF63BE7B"/>
      </colorScale>
    </cfRule>
  </conditionalFormatting>
  <conditionalFormatting sqref="D13:P13">
    <cfRule type="colorScale" priority="27">
      <colorScale>
        <cfvo type="min"/>
        <cfvo type="percentile" val="50"/>
        <cfvo type="max"/>
        <color rgb="FFF8696B"/>
        <color rgb="FFFFEB84"/>
        <color rgb="FF63BE7B"/>
      </colorScale>
    </cfRule>
  </conditionalFormatting>
  <conditionalFormatting sqref="D14:P14">
    <cfRule type="colorScale" priority="26">
      <colorScale>
        <cfvo type="min"/>
        <cfvo type="percentile" val="50"/>
        <cfvo type="max"/>
        <color rgb="FFF8696B"/>
        <color rgb="FFFFEB84"/>
        <color rgb="FF63BE7B"/>
      </colorScale>
    </cfRule>
  </conditionalFormatting>
  <conditionalFormatting sqref="D15:P15">
    <cfRule type="colorScale" priority="25">
      <colorScale>
        <cfvo type="min"/>
        <cfvo type="percentile" val="50"/>
        <cfvo type="max"/>
        <color rgb="FFF8696B"/>
        <color rgb="FFFFEB84"/>
        <color rgb="FF63BE7B"/>
      </colorScale>
    </cfRule>
  </conditionalFormatting>
  <conditionalFormatting sqref="D16:P16">
    <cfRule type="colorScale" priority="24">
      <colorScale>
        <cfvo type="min"/>
        <cfvo type="percentile" val="50"/>
        <cfvo type="max"/>
        <color rgb="FFF8696B"/>
        <color rgb="FFFFEB84"/>
        <color rgb="FF63BE7B"/>
      </colorScale>
    </cfRule>
  </conditionalFormatting>
  <conditionalFormatting sqref="D17:P17">
    <cfRule type="colorScale" priority="23">
      <colorScale>
        <cfvo type="min"/>
        <cfvo type="percentile" val="50"/>
        <cfvo type="max"/>
        <color rgb="FFF8696B"/>
        <color rgb="FFFFEB84"/>
        <color rgb="FF63BE7B"/>
      </colorScale>
    </cfRule>
  </conditionalFormatting>
  <conditionalFormatting sqref="D18:P18">
    <cfRule type="colorScale" priority="22">
      <colorScale>
        <cfvo type="min"/>
        <cfvo type="percentile" val="50"/>
        <cfvo type="max"/>
        <color rgb="FFF8696B"/>
        <color rgb="FFFFEB84"/>
        <color rgb="FF63BE7B"/>
      </colorScale>
    </cfRule>
  </conditionalFormatting>
  <conditionalFormatting sqref="D19:P19">
    <cfRule type="colorScale" priority="21">
      <colorScale>
        <cfvo type="min"/>
        <cfvo type="percentile" val="50"/>
        <cfvo type="max"/>
        <color rgb="FFF8696B"/>
        <color rgb="FFFFEB84"/>
        <color rgb="FF63BE7B"/>
      </colorScale>
    </cfRule>
  </conditionalFormatting>
  <conditionalFormatting sqref="D20:P20">
    <cfRule type="colorScale" priority="20">
      <colorScale>
        <cfvo type="min"/>
        <cfvo type="percentile" val="50"/>
        <cfvo type="max"/>
        <color rgb="FFF8696B"/>
        <color rgb="FFFFEB84"/>
        <color rgb="FF63BE7B"/>
      </colorScale>
    </cfRule>
  </conditionalFormatting>
  <conditionalFormatting sqref="D21:P21">
    <cfRule type="colorScale" priority="19">
      <colorScale>
        <cfvo type="min"/>
        <cfvo type="percentile" val="50"/>
        <cfvo type="max"/>
        <color rgb="FFF8696B"/>
        <color rgb="FFFFEB84"/>
        <color rgb="FF63BE7B"/>
      </colorScale>
    </cfRule>
  </conditionalFormatting>
  <conditionalFormatting sqref="D22:P22">
    <cfRule type="colorScale" priority="18">
      <colorScale>
        <cfvo type="min"/>
        <cfvo type="percentile" val="50"/>
        <cfvo type="max"/>
        <color rgb="FFF8696B"/>
        <color rgb="FFFFEB84"/>
        <color rgb="FF63BE7B"/>
      </colorScale>
    </cfRule>
  </conditionalFormatting>
  <conditionalFormatting sqref="D23:P23">
    <cfRule type="colorScale" priority="17">
      <colorScale>
        <cfvo type="min"/>
        <cfvo type="percentile" val="50"/>
        <cfvo type="max"/>
        <color rgb="FFF8696B"/>
        <color rgb="FFFFEB84"/>
        <color rgb="FF63BE7B"/>
      </colorScale>
    </cfRule>
  </conditionalFormatting>
  <conditionalFormatting sqref="D24:P24">
    <cfRule type="colorScale" priority="16">
      <colorScale>
        <cfvo type="min"/>
        <cfvo type="percentile" val="50"/>
        <cfvo type="max"/>
        <color rgb="FFF8696B"/>
        <color rgb="FFFFEB84"/>
        <color rgb="FF63BE7B"/>
      </colorScale>
    </cfRule>
  </conditionalFormatting>
  <conditionalFormatting sqref="D25:P25">
    <cfRule type="colorScale" priority="15">
      <colorScale>
        <cfvo type="min"/>
        <cfvo type="percentile" val="50"/>
        <cfvo type="max"/>
        <color rgb="FFF8696B"/>
        <color rgb="FFFFEB84"/>
        <color rgb="FF63BE7B"/>
      </colorScale>
    </cfRule>
  </conditionalFormatting>
  <conditionalFormatting sqref="D26:P26">
    <cfRule type="colorScale" priority="14">
      <colorScale>
        <cfvo type="min"/>
        <cfvo type="percentile" val="50"/>
        <cfvo type="max"/>
        <color rgb="FFF8696B"/>
        <color rgb="FFFFEB84"/>
        <color rgb="FF63BE7B"/>
      </colorScale>
    </cfRule>
  </conditionalFormatting>
  <conditionalFormatting sqref="D27:P27">
    <cfRule type="colorScale" priority="13">
      <colorScale>
        <cfvo type="min"/>
        <cfvo type="percentile" val="50"/>
        <cfvo type="max"/>
        <color rgb="FFF8696B"/>
        <color rgb="FFFFEB84"/>
        <color rgb="FF63BE7B"/>
      </colorScale>
    </cfRule>
  </conditionalFormatting>
  <conditionalFormatting sqref="D28:P28">
    <cfRule type="colorScale" priority="12">
      <colorScale>
        <cfvo type="min"/>
        <cfvo type="percentile" val="50"/>
        <cfvo type="max"/>
        <color rgb="FFF8696B"/>
        <color rgb="FFFFEB84"/>
        <color rgb="FF63BE7B"/>
      </colorScale>
    </cfRule>
  </conditionalFormatting>
  <conditionalFormatting sqref="D29:P29">
    <cfRule type="colorScale" priority="11">
      <colorScale>
        <cfvo type="min"/>
        <cfvo type="percentile" val="50"/>
        <cfvo type="max"/>
        <color rgb="FFF8696B"/>
        <color rgb="FFFFEB84"/>
        <color rgb="FF63BE7B"/>
      </colorScale>
    </cfRule>
  </conditionalFormatting>
  <conditionalFormatting sqref="D30:P30">
    <cfRule type="colorScale" priority="10">
      <colorScale>
        <cfvo type="min"/>
        <cfvo type="percentile" val="50"/>
        <cfvo type="max"/>
        <color rgb="FFF8696B"/>
        <color rgb="FFFFEB84"/>
        <color rgb="FF63BE7B"/>
      </colorScale>
    </cfRule>
  </conditionalFormatting>
  <conditionalFormatting sqref="D31:P31">
    <cfRule type="colorScale" priority="9">
      <colorScale>
        <cfvo type="min"/>
        <cfvo type="percentile" val="50"/>
        <cfvo type="max"/>
        <color rgb="FFF8696B"/>
        <color rgb="FFFFEB84"/>
        <color rgb="FF63BE7B"/>
      </colorScale>
    </cfRule>
  </conditionalFormatting>
  <conditionalFormatting sqref="D32:P32">
    <cfRule type="colorScale" priority="8">
      <colorScale>
        <cfvo type="min"/>
        <cfvo type="percentile" val="50"/>
        <cfvo type="max"/>
        <color rgb="FFF8696B"/>
        <color rgb="FFFFEB84"/>
        <color rgb="FF63BE7B"/>
      </colorScale>
    </cfRule>
  </conditionalFormatting>
  <conditionalFormatting sqref="D33:P33">
    <cfRule type="colorScale" priority="7">
      <colorScale>
        <cfvo type="min"/>
        <cfvo type="percentile" val="50"/>
        <cfvo type="max"/>
        <color rgb="FFF8696B"/>
        <color rgb="FFFFEB84"/>
        <color rgb="FF63BE7B"/>
      </colorScale>
    </cfRule>
  </conditionalFormatting>
  <conditionalFormatting sqref="D34:P34">
    <cfRule type="colorScale" priority="6">
      <colorScale>
        <cfvo type="min"/>
        <cfvo type="percentile" val="50"/>
        <cfvo type="max"/>
        <color rgb="FFF8696B"/>
        <color rgb="FFFFEB84"/>
        <color rgb="FF63BE7B"/>
      </colorScale>
    </cfRule>
  </conditionalFormatting>
  <conditionalFormatting sqref="D35:P35">
    <cfRule type="colorScale" priority="5">
      <colorScale>
        <cfvo type="min"/>
        <cfvo type="percentile" val="50"/>
        <cfvo type="max"/>
        <color rgb="FFF8696B"/>
        <color rgb="FFFFEB84"/>
        <color rgb="FF63BE7B"/>
      </colorScale>
    </cfRule>
  </conditionalFormatting>
  <conditionalFormatting sqref="D36:P36">
    <cfRule type="colorScale" priority="4">
      <colorScale>
        <cfvo type="min"/>
        <cfvo type="percentile" val="50"/>
        <cfvo type="max"/>
        <color rgb="FFF8696B"/>
        <color rgb="FFFFEB84"/>
        <color rgb="FF63BE7B"/>
      </colorScale>
    </cfRule>
  </conditionalFormatting>
  <conditionalFormatting sqref="D37:P38">
    <cfRule type="colorScale" priority="3">
      <colorScale>
        <cfvo type="min"/>
        <cfvo type="percentile" val="50"/>
        <cfvo type="max"/>
        <color rgb="FFF8696B"/>
        <color rgb="FFFFEB84"/>
        <color rgb="FF63BE7B"/>
      </colorScale>
    </cfRule>
  </conditionalFormatting>
  <conditionalFormatting sqref="D39:P39">
    <cfRule type="colorScale" priority="2">
      <colorScale>
        <cfvo type="min"/>
        <cfvo type="percentile" val="50"/>
        <cfvo type="max"/>
        <color rgb="FFF8696B"/>
        <color rgb="FFFFEB84"/>
        <color rgb="FF63BE7B"/>
      </colorScale>
    </cfRule>
  </conditionalFormatting>
  <conditionalFormatting sqref="D40:P4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0027-4C79-477D-8B5B-5D79BD136DAC}">
  <dimension ref="A1:L37"/>
  <sheetViews>
    <sheetView showGridLines="0" topLeftCell="A6" workbookViewId="0">
      <selection activeCell="F28" sqref="F28"/>
    </sheetView>
  </sheetViews>
  <sheetFormatPr defaultRowHeight="15" x14ac:dyDescent="0.25"/>
  <cols>
    <col min="1" max="1" width="11.85546875" bestFit="1" customWidth="1"/>
    <col min="2" max="2" width="13.140625" bestFit="1" customWidth="1"/>
    <col min="3" max="3" width="15.140625" bestFit="1" customWidth="1"/>
    <col min="4" max="4" width="26.5703125" bestFit="1" customWidth="1"/>
    <col min="5" max="5" width="17.7109375" bestFit="1" customWidth="1"/>
    <col min="6" max="6" width="10.42578125" customWidth="1"/>
    <col min="7" max="7" width="13.140625" bestFit="1" customWidth="1"/>
    <col min="8" max="8" width="13.85546875" bestFit="1" customWidth="1"/>
    <col min="9" max="9" width="12.140625" customWidth="1"/>
  </cols>
  <sheetData>
    <row r="1" spans="1:11" x14ac:dyDescent="0.25">
      <c r="A1" s="32" t="s">
        <v>30</v>
      </c>
      <c r="B1" s="32" t="s">
        <v>31</v>
      </c>
      <c r="C1" s="32" t="s">
        <v>1209</v>
      </c>
      <c r="D1" s="32" t="s">
        <v>46</v>
      </c>
      <c r="E1" s="32" t="s">
        <v>1214</v>
      </c>
      <c r="F1" s="32" t="s">
        <v>50</v>
      </c>
      <c r="G1" s="32" t="s">
        <v>51</v>
      </c>
      <c r="H1" s="32" t="s">
        <v>58</v>
      </c>
      <c r="I1" s="32" t="s">
        <v>1251</v>
      </c>
    </row>
    <row r="2" spans="1:11" x14ac:dyDescent="0.25">
      <c r="A2" s="8" t="s">
        <v>104</v>
      </c>
      <c r="B2" s="8">
        <v>2016</v>
      </c>
      <c r="C2" s="111">
        <f>AVERAGE('Broader Categories'!E112:E145)</f>
        <v>1739.8970588235295</v>
      </c>
      <c r="D2" s="111">
        <f>AVERAGE('Broader Categories'!F112:F145)</f>
        <v>139.96764705882356</v>
      </c>
      <c r="E2" s="111">
        <f>AVERAGE('Broader Categories'!G112:G145)</f>
        <v>391.8029411764706</v>
      </c>
      <c r="F2" s="111">
        <f>AVERAGE('Broader Categories'!H112:H145)</f>
        <v>126.65588235294118</v>
      </c>
      <c r="G2" s="111">
        <f>AVERAGE('Broader Categories'!I112:I145)</f>
        <v>122.63529411764706</v>
      </c>
      <c r="H2" s="71">
        <f>AVERAGE('Broader Categories'!J112:J145)</f>
        <v>858.21176470588239</v>
      </c>
      <c r="I2" s="111">
        <f>SUM(C2:H2)</f>
        <v>3379.1705882352944</v>
      </c>
      <c r="K2" s="34"/>
    </row>
    <row r="3" spans="1:11" x14ac:dyDescent="0.25">
      <c r="A3" s="8" t="s">
        <v>104</v>
      </c>
      <c r="B3" s="8">
        <v>2017</v>
      </c>
      <c r="C3" s="31">
        <v>1754.5647058823527</v>
      </c>
      <c r="D3" s="31">
        <v>149.04411764705881</v>
      </c>
      <c r="E3" s="31">
        <v>149.04411764705881</v>
      </c>
      <c r="F3" s="31">
        <v>133.91470588235299</v>
      </c>
      <c r="G3" s="31">
        <v>129.52941176470588</v>
      </c>
      <c r="H3" s="67">
        <v>892.18529411764712</v>
      </c>
      <c r="I3" s="31">
        <v>3208.2823529411762</v>
      </c>
      <c r="J3" s="30"/>
    </row>
    <row r="4" spans="1:11" x14ac:dyDescent="0.25">
      <c r="A4" s="8" t="s">
        <v>104</v>
      </c>
      <c r="B4" s="8">
        <v>2018</v>
      </c>
      <c r="C4" s="31">
        <v>1768.8970588235293</v>
      </c>
      <c r="D4" s="31">
        <v>159.23529411764707</v>
      </c>
      <c r="E4" s="31">
        <v>426.92941176470578</v>
      </c>
      <c r="F4" s="31">
        <v>144.02647058823527</v>
      </c>
      <c r="G4" s="31">
        <v>138.50294117647059</v>
      </c>
      <c r="H4" s="67">
        <v>940.45294117647109</v>
      </c>
      <c r="I4" s="31">
        <v>3578.044117647059</v>
      </c>
    </row>
    <row r="5" spans="1:11" x14ac:dyDescent="0.25">
      <c r="A5" s="8" t="s">
        <v>104</v>
      </c>
      <c r="B5" s="8">
        <v>2019</v>
      </c>
      <c r="C5" s="31">
        <v>1743.6441176470589</v>
      </c>
      <c r="D5" s="31">
        <v>166.0096774193548</v>
      </c>
      <c r="E5" s="31">
        <v>435.26451612903224</v>
      </c>
      <c r="F5" s="31">
        <v>150.96129032258065</v>
      </c>
      <c r="G5" s="31">
        <v>138.86451612903227</v>
      </c>
      <c r="H5" s="67">
        <v>988.11612903225807</v>
      </c>
      <c r="I5" s="31">
        <v>3622.8602466793172</v>
      </c>
    </row>
    <row r="6" spans="1:11" x14ac:dyDescent="0.25">
      <c r="A6" s="8" t="s">
        <v>104</v>
      </c>
      <c r="B6" s="8">
        <v>2020</v>
      </c>
      <c r="C6" s="31">
        <v>1997.533048128342</v>
      </c>
      <c r="D6" s="31">
        <v>1997.533048128342</v>
      </c>
      <c r="E6" s="31">
        <v>446.5</v>
      </c>
      <c r="F6" s="31">
        <v>155.5759530791789</v>
      </c>
      <c r="G6" s="31">
        <v>143.36122994652408</v>
      </c>
      <c r="H6" s="67">
        <v>1042.7411229946524</v>
      </c>
      <c r="I6" s="31">
        <v>5783.2444022770396</v>
      </c>
    </row>
    <row r="7" spans="1:11" x14ac:dyDescent="0.25">
      <c r="A7" s="8" t="s">
        <v>104</v>
      </c>
      <c r="B7" s="8">
        <v>2021</v>
      </c>
      <c r="C7" s="31">
        <v>2125.8588235294119</v>
      </c>
      <c r="D7" s="31">
        <v>2125.8588235294119</v>
      </c>
      <c r="E7" s="31">
        <v>474.4882352941176</v>
      </c>
      <c r="F7" s="31">
        <v>161.70588235294116</v>
      </c>
      <c r="G7" s="31">
        <v>159.40294117647059</v>
      </c>
      <c r="H7" s="67">
        <v>1107.7088235294118</v>
      </c>
      <c r="I7" s="31">
        <v>6155.0235294117647</v>
      </c>
    </row>
    <row r="8" spans="1:11" x14ac:dyDescent="0.25">
      <c r="A8" s="8" t="s">
        <v>104</v>
      </c>
      <c r="B8" s="8">
        <v>2022</v>
      </c>
      <c r="C8" s="31">
        <v>2251.1558823529417</v>
      </c>
      <c r="D8" s="31">
        <v>2251.1558823529417</v>
      </c>
      <c r="E8" s="31">
        <v>522.26764705882363</v>
      </c>
      <c r="F8" s="31">
        <v>168.25882352941176</v>
      </c>
      <c r="G8" s="31">
        <v>175.63235294117646</v>
      </c>
      <c r="H8" s="67">
        <v>1178.5970588235296</v>
      </c>
      <c r="I8" s="31">
        <v>6547.0676470588251</v>
      </c>
    </row>
    <row r="11" spans="1:11" x14ac:dyDescent="0.25">
      <c r="B11" s="30"/>
    </row>
    <row r="17" spans="1:2" x14ac:dyDescent="0.25">
      <c r="A17" s="72" t="s">
        <v>1244</v>
      </c>
      <c r="B17" s="32" t="s">
        <v>1327</v>
      </c>
    </row>
    <row r="18" spans="1:2" x14ac:dyDescent="0.25">
      <c r="A18" s="8">
        <v>2017</v>
      </c>
      <c r="B18" s="112">
        <f>(I3-I2)/I2</f>
        <v>-5.0571059031192987E-2</v>
      </c>
    </row>
    <row r="19" spans="1:2" x14ac:dyDescent="0.25">
      <c r="A19" s="8">
        <v>2018</v>
      </c>
      <c r="B19" s="112">
        <f t="shared" ref="B19:B23" si="0">(I4-I3)/I3</f>
        <v>0.11525225152546366</v>
      </c>
    </row>
    <row r="20" spans="1:2" x14ac:dyDescent="0.25">
      <c r="A20" s="8">
        <v>2019</v>
      </c>
      <c r="B20" s="112">
        <f t="shared" si="0"/>
        <v>1.2525314825276542E-2</v>
      </c>
    </row>
    <row r="21" spans="1:2" x14ac:dyDescent="0.25">
      <c r="A21" s="8">
        <v>2020</v>
      </c>
      <c r="B21" s="112">
        <f t="shared" si="0"/>
        <v>0.59632003679355616</v>
      </c>
    </row>
    <row r="22" spans="1:2" x14ac:dyDescent="0.25">
      <c r="A22" s="8">
        <v>2021</v>
      </c>
      <c r="B22" s="112">
        <f>(I7-I6)/I6</f>
        <v>6.4285563824406991E-2</v>
      </c>
    </row>
    <row r="23" spans="1:2" x14ac:dyDescent="0.25">
      <c r="A23" s="8">
        <v>2022</v>
      </c>
      <c r="B23" s="112">
        <f t="shared" si="0"/>
        <v>6.3694982768738181E-2</v>
      </c>
    </row>
    <row r="24" spans="1:2" x14ac:dyDescent="0.25">
      <c r="A24" s="8"/>
      <c r="B24" s="31"/>
    </row>
    <row r="35" spans="1:12" x14ac:dyDescent="0.25">
      <c r="A35" s="120"/>
      <c r="B35" s="121"/>
      <c r="C35" s="121"/>
      <c r="D35" s="121"/>
      <c r="E35" s="121"/>
      <c r="F35" s="121"/>
      <c r="G35" s="121"/>
      <c r="H35" s="121"/>
      <c r="I35" s="121"/>
      <c r="J35" s="121"/>
      <c r="K35" s="121"/>
      <c r="L35" s="121"/>
    </row>
    <row r="36" spans="1:12" x14ac:dyDescent="0.25">
      <c r="A36" s="121"/>
      <c r="B36" s="121"/>
      <c r="C36" s="121"/>
      <c r="D36" s="121"/>
      <c r="E36" s="121"/>
      <c r="F36" s="121"/>
      <c r="G36" s="121"/>
      <c r="H36" s="121"/>
      <c r="I36" s="121"/>
      <c r="J36" s="121"/>
      <c r="K36" s="121"/>
      <c r="L36" s="121"/>
    </row>
    <row r="37" spans="1:12" x14ac:dyDescent="0.25">
      <c r="A37" s="121"/>
      <c r="B37" s="121"/>
      <c r="C37" s="121"/>
      <c r="D37" s="121"/>
      <c r="E37" s="121"/>
      <c r="F37" s="121"/>
      <c r="G37" s="121"/>
      <c r="H37" s="121"/>
      <c r="I37" s="121"/>
      <c r="J37" s="121"/>
      <c r="K37" s="121"/>
      <c r="L37" s="121"/>
    </row>
  </sheetData>
  <mergeCells count="1">
    <mergeCell ref="A35:L3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BEE5F-ABE5-499C-BDE2-F0648A2E1304}">
  <sheetPr filterMode="1"/>
  <dimension ref="A1:D70"/>
  <sheetViews>
    <sheetView topLeftCell="G1" workbookViewId="0">
      <selection activeCell="C7" sqref="C7:D40"/>
    </sheetView>
  </sheetViews>
  <sheetFormatPr defaultRowHeight="15" x14ac:dyDescent="0.25"/>
  <cols>
    <col min="1" max="1" width="21.42578125" bestFit="1" customWidth="1"/>
    <col min="2" max="2" width="18.7109375" bestFit="1" customWidth="1"/>
    <col min="3" max="3" width="16.42578125" customWidth="1"/>
    <col min="4" max="4" width="16.7109375" bestFit="1" customWidth="1"/>
    <col min="9" max="9" width="11.5703125" customWidth="1"/>
  </cols>
  <sheetData>
    <row r="1" spans="1:4" ht="15.75" x14ac:dyDescent="0.25">
      <c r="A1" s="52" t="s">
        <v>30</v>
      </c>
      <c r="B1" s="56" t="s">
        <v>1209</v>
      </c>
      <c r="C1" s="54" t="s">
        <v>1252</v>
      </c>
      <c r="D1" s="24" t="s">
        <v>1246</v>
      </c>
    </row>
    <row r="2" spans="1:4" hidden="1" x14ac:dyDescent="0.25">
      <c r="A2" s="8" t="s">
        <v>60</v>
      </c>
      <c r="B2" s="8">
        <v>2226.8000000000002</v>
      </c>
      <c r="C2" t="s">
        <v>1274</v>
      </c>
      <c r="D2" s="8"/>
    </row>
    <row r="3" spans="1:4" hidden="1" x14ac:dyDescent="0.25">
      <c r="A3" s="8" t="s">
        <v>85</v>
      </c>
      <c r="B3" s="8">
        <v>2262.2000000000003</v>
      </c>
      <c r="C3" t="s">
        <v>1274</v>
      </c>
      <c r="D3" s="8"/>
    </row>
    <row r="4" spans="1:4" x14ac:dyDescent="0.25">
      <c r="A4" s="8" t="s">
        <v>104</v>
      </c>
      <c r="B4" s="8">
        <v>2238.9000000000005</v>
      </c>
      <c r="C4" t="s">
        <v>1274</v>
      </c>
      <c r="D4" s="8"/>
    </row>
    <row r="5" spans="1:4" hidden="1" x14ac:dyDescent="0.25">
      <c r="A5" s="53" t="s">
        <v>60</v>
      </c>
      <c r="B5" s="9">
        <v>2248.3000000000002</v>
      </c>
      <c r="C5" t="s">
        <v>1275</v>
      </c>
      <c r="D5" s="31">
        <f t="shared" ref="D5:D39" si="0">((B5-B2)/B2)*100</f>
        <v>0.96551104724268</v>
      </c>
    </row>
    <row r="6" spans="1:4" hidden="1" x14ac:dyDescent="0.25">
      <c r="A6" s="53" t="s">
        <v>85</v>
      </c>
      <c r="B6" s="9">
        <v>2287.5</v>
      </c>
      <c r="C6" t="s">
        <v>1275</v>
      </c>
      <c r="D6" s="31">
        <f t="shared" si="0"/>
        <v>1.1183803377243269</v>
      </c>
    </row>
    <row r="7" spans="1:4" x14ac:dyDescent="0.25">
      <c r="A7" s="53" t="s">
        <v>104</v>
      </c>
      <c r="B7" s="9">
        <v>2261.9</v>
      </c>
      <c r="C7" t="s">
        <v>1275</v>
      </c>
      <c r="D7" s="31">
        <f>((B7-B4)/B4)*100</f>
        <v>1.0272901871454525</v>
      </c>
    </row>
    <row r="8" spans="1:4" hidden="1" x14ac:dyDescent="0.25">
      <c r="A8" s="53" t="s">
        <v>60</v>
      </c>
      <c r="B8" s="9">
        <v>2252.5</v>
      </c>
      <c r="C8" t="s">
        <v>1276</v>
      </c>
      <c r="D8" s="31">
        <f t="shared" si="0"/>
        <v>0.18680781034558636</v>
      </c>
    </row>
    <row r="9" spans="1:4" hidden="1" x14ac:dyDescent="0.25">
      <c r="A9" s="53" t="s">
        <v>85</v>
      </c>
      <c r="B9" s="9">
        <v>2291.6</v>
      </c>
      <c r="C9" t="s">
        <v>1276</v>
      </c>
      <c r="D9" s="31">
        <f t="shared" si="0"/>
        <v>0.17923497267759164</v>
      </c>
    </row>
    <row r="10" spans="1:4" x14ac:dyDescent="0.25">
      <c r="A10" s="53" t="s">
        <v>104</v>
      </c>
      <c r="B10" s="9">
        <v>2266.3000000000002</v>
      </c>
      <c r="C10" t="s">
        <v>1276</v>
      </c>
      <c r="D10" s="31">
        <f>((B10-B7)/B7)*100</f>
        <v>0.19452672531942572</v>
      </c>
    </row>
    <row r="11" spans="1:4" hidden="1" x14ac:dyDescent="0.25">
      <c r="A11" s="53" t="s">
        <v>60</v>
      </c>
      <c r="B11" s="9">
        <v>2255.7999999999997</v>
      </c>
      <c r="C11" t="s">
        <v>1277</v>
      </c>
      <c r="D11" s="31">
        <f t="shared" si="0"/>
        <v>0.1465038845726849</v>
      </c>
    </row>
    <row r="12" spans="1:4" hidden="1" x14ac:dyDescent="0.25">
      <c r="A12" s="53" t="s">
        <v>85</v>
      </c>
      <c r="B12" s="9">
        <v>2293.6999999999998</v>
      </c>
      <c r="C12" t="s">
        <v>1277</v>
      </c>
      <c r="D12" s="31">
        <f t="shared" si="0"/>
        <v>9.1639029499036004E-2</v>
      </c>
    </row>
    <row r="13" spans="1:4" x14ac:dyDescent="0.25">
      <c r="A13" s="53" t="s">
        <v>104</v>
      </c>
      <c r="B13" s="9">
        <v>2269.2000000000003</v>
      </c>
      <c r="C13" t="s">
        <v>1277</v>
      </c>
      <c r="D13" s="31">
        <f>((B13-B10)/B10)*100</f>
        <v>0.12796187618585758</v>
      </c>
    </row>
    <row r="14" spans="1:4" hidden="1" x14ac:dyDescent="0.25">
      <c r="A14" s="53" t="s">
        <v>60</v>
      </c>
      <c r="B14" s="9">
        <v>2267.8000000000002</v>
      </c>
      <c r="C14" t="s">
        <v>1278</v>
      </c>
      <c r="D14" s="31">
        <f t="shared" si="0"/>
        <v>0.5319620533735463</v>
      </c>
    </row>
    <row r="15" spans="1:4" hidden="1" x14ac:dyDescent="0.25">
      <c r="A15" s="53" t="s">
        <v>85</v>
      </c>
      <c r="B15" s="9">
        <v>2306.4</v>
      </c>
      <c r="C15" t="s">
        <v>1278</v>
      </c>
      <c r="D15" s="31">
        <f t="shared" si="0"/>
        <v>0.55369054366308901</v>
      </c>
    </row>
    <row r="16" spans="1:4" x14ac:dyDescent="0.25">
      <c r="A16" s="53" t="s">
        <v>104</v>
      </c>
      <c r="B16" s="9">
        <v>2280.9</v>
      </c>
      <c r="C16" t="s">
        <v>1278</v>
      </c>
      <c r="D16" s="31">
        <f>((B16-B13)/B13)*100</f>
        <v>0.51560021152828384</v>
      </c>
    </row>
    <row r="17" spans="1:4" hidden="1" x14ac:dyDescent="0.25">
      <c r="A17" s="53" t="s">
        <v>60</v>
      </c>
      <c r="B17" s="9">
        <v>2284.5</v>
      </c>
      <c r="C17" t="s">
        <v>1279</v>
      </c>
      <c r="D17" s="31">
        <f t="shared" si="0"/>
        <v>0.73639650762853059</v>
      </c>
    </row>
    <row r="18" spans="1:4" hidden="1" x14ac:dyDescent="0.25">
      <c r="A18" s="53" t="s">
        <v>85</v>
      </c>
      <c r="B18" s="9">
        <v>2322.3000000000002</v>
      </c>
      <c r="C18" t="s">
        <v>1279</v>
      </c>
      <c r="D18" s="31">
        <f t="shared" si="0"/>
        <v>0.6893860561914712</v>
      </c>
    </row>
    <row r="19" spans="1:4" x14ac:dyDescent="0.25">
      <c r="A19" s="53" t="s">
        <v>104</v>
      </c>
      <c r="B19" s="9">
        <v>2297.3000000000002</v>
      </c>
      <c r="C19" t="s">
        <v>1279</v>
      </c>
      <c r="D19" s="31">
        <f>((B19-B16)/B16)*100</f>
        <v>0.7190144241308295</v>
      </c>
    </row>
    <row r="20" spans="1:4" hidden="1" x14ac:dyDescent="0.25">
      <c r="A20" s="53" t="s">
        <v>60</v>
      </c>
      <c r="B20" s="9">
        <v>2287.6999999999998</v>
      </c>
      <c r="C20" t="s">
        <v>1280</v>
      </c>
      <c r="D20" s="31">
        <f t="shared" si="0"/>
        <v>0.14007441453271255</v>
      </c>
    </row>
    <row r="21" spans="1:4" hidden="1" x14ac:dyDescent="0.25">
      <c r="A21" s="53" t="s">
        <v>85</v>
      </c>
      <c r="B21" s="9">
        <v>2314.4</v>
      </c>
      <c r="C21" t="s">
        <v>1280</v>
      </c>
      <c r="D21" s="31">
        <f t="shared" si="0"/>
        <v>-0.34017999397149767</v>
      </c>
    </row>
    <row r="22" spans="1:4" x14ac:dyDescent="0.25">
      <c r="A22" s="53" t="s">
        <v>104</v>
      </c>
      <c r="B22" s="9">
        <v>2296.8000000000002</v>
      </c>
      <c r="C22" t="s">
        <v>1280</v>
      </c>
      <c r="D22" s="31">
        <f>((B22-B19)/B19)*100</f>
        <v>-2.1764680276846731E-2</v>
      </c>
    </row>
    <row r="23" spans="1:4" hidden="1" x14ac:dyDescent="0.25">
      <c r="A23" s="53" t="s">
        <v>60</v>
      </c>
      <c r="B23" s="9">
        <v>2277.1</v>
      </c>
      <c r="C23" t="s">
        <v>1281</v>
      </c>
      <c r="D23" s="31">
        <f t="shared" si="0"/>
        <v>-0.46334746688813699</v>
      </c>
    </row>
    <row r="24" spans="1:4" hidden="1" x14ac:dyDescent="0.25">
      <c r="A24" s="53" t="s">
        <v>85</v>
      </c>
      <c r="B24" s="9">
        <v>2295.7999999999997</v>
      </c>
      <c r="C24" t="s">
        <v>1281</v>
      </c>
      <c r="D24" s="31">
        <f t="shared" si="0"/>
        <v>-0.80366401659178899</v>
      </c>
    </row>
    <row r="25" spans="1:4" x14ac:dyDescent="0.25">
      <c r="A25" s="53" t="s">
        <v>104</v>
      </c>
      <c r="B25" s="9">
        <v>2283.4</v>
      </c>
      <c r="C25" t="s">
        <v>1281</v>
      </c>
      <c r="D25" s="31">
        <f>((B25-B22)/B22)*100</f>
        <v>-0.58342041100662179</v>
      </c>
    </row>
    <row r="26" spans="1:4" hidden="1" x14ac:dyDescent="0.25">
      <c r="A26" s="53" t="s">
        <v>60</v>
      </c>
      <c r="B26" s="9">
        <v>2283.2000000000003</v>
      </c>
      <c r="C26" t="s">
        <v>1282</v>
      </c>
      <c r="D26" s="31">
        <f t="shared" si="0"/>
        <v>0.26788459004876219</v>
      </c>
    </row>
    <row r="27" spans="1:4" hidden="1" x14ac:dyDescent="0.25">
      <c r="A27" s="53" t="s">
        <v>85</v>
      </c>
      <c r="B27" s="9">
        <v>2310.2000000000003</v>
      </c>
      <c r="C27" t="s">
        <v>1282</v>
      </c>
      <c r="D27" s="31">
        <f t="shared" si="0"/>
        <v>0.6272323373116363</v>
      </c>
    </row>
    <row r="28" spans="1:4" x14ac:dyDescent="0.25">
      <c r="A28" s="53" t="s">
        <v>104</v>
      </c>
      <c r="B28" s="9">
        <v>2292.6999999999998</v>
      </c>
      <c r="C28" t="s">
        <v>1282</v>
      </c>
      <c r="D28" s="31">
        <f>((B28-B25)/B25)*100</f>
        <v>0.40728737847068963</v>
      </c>
    </row>
    <row r="29" spans="1:4" hidden="1" x14ac:dyDescent="0.25">
      <c r="A29" s="53" t="s">
        <v>60</v>
      </c>
      <c r="B29" s="9">
        <v>2265.6999999999998</v>
      </c>
      <c r="C29" t="s">
        <v>1283</v>
      </c>
      <c r="D29" s="31">
        <f t="shared" si="0"/>
        <v>-0.76646811492643885</v>
      </c>
    </row>
    <row r="30" spans="1:4" hidden="1" x14ac:dyDescent="0.25">
      <c r="A30" s="53" t="s">
        <v>85</v>
      </c>
      <c r="B30" s="9">
        <v>2303.1999999999998</v>
      </c>
      <c r="C30" t="s">
        <v>1283</v>
      </c>
      <c r="D30" s="31">
        <f t="shared" si="0"/>
        <v>-0.30300406891180215</v>
      </c>
    </row>
    <row r="31" spans="1:4" x14ac:dyDescent="0.25">
      <c r="A31" s="53" t="s">
        <v>104</v>
      </c>
      <c r="B31" s="9">
        <v>2279.1</v>
      </c>
      <c r="C31" t="s">
        <v>1283</v>
      </c>
      <c r="D31" s="31">
        <f>((B31-B28)/B28)*100</f>
        <v>-0.59318707201116194</v>
      </c>
    </row>
    <row r="32" spans="1:4" hidden="1" x14ac:dyDescent="0.25">
      <c r="A32" s="53" t="s">
        <v>60</v>
      </c>
      <c r="B32" s="9">
        <v>2265.8000000000002</v>
      </c>
      <c r="C32" t="s">
        <v>1284</v>
      </c>
      <c r="D32" s="31">
        <f t="shared" si="0"/>
        <v>4.413646996529276E-3</v>
      </c>
    </row>
    <row r="33" spans="1:4" hidden="1" x14ac:dyDescent="0.25">
      <c r="A33" s="53" t="s">
        <v>85</v>
      </c>
      <c r="B33" s="9">
        <v>2303.4</v>
      </c>
      <c r="C33" t="s">
        <v>1284</v>
      </c>
      <c r="D33" s="31">
        <f t="shared" si="0"/>
        <v>8.6835706842772163E-3</v>
      </c>
    </row>
    <row r="34" spans="1:4" x14ac:dyDescent="0.25">
      <c r="A34" s="53" t="s">
        <v>104</v>
      </c>
      <c r="B34" s="9">
        <v>2279.1999999999998</v>
      </c>
      <c r="C34" t="s">
        <v>1284</v>
      </c>
      <c r="D34" s="31">
        <f>((B34-B31)/B31)*100</f>
        <v>4.3876968978943031E-3</v>
      </c>
    </row>
    <row r="35" spans="1:4" hidden="1" x14ac:dyDescent="0.25">
      <c r="A35" s="53" t="s">
        <v>60</v>
      </c>
      <c r="B35" s="9">
        <v>2274.1999999999998</v>
      </c>
      <c r="C35" t="s">
        <v>1285</v>
      </c>
      <c r="D35" s="31">
        <f t="shared" si="0"/>
        <v>0.37072998499424642</v>
      </c>
    </row>
    <row r="36" spans="1:4" hidden="1" x14ac:dyDescent="0.25">
      <c r="A36" s="53" t="s">
        <v>85</v>
      </c>
      <c r="B36" s="9">
        <v>2317.7000000000003</v>
      </c>
      <c r="C36" t="s">
        <v>1285</v>
      </c>
      <c r="D36" s="31">
        <f t="shared" si="0"/>
        <v>0.62082139446037088</v>
      </c>
    </row>
    <row r="37" spans="1:4" x14ac:dyDescent="0.25">
      <c r="A37" s="53" t="s">
        <v>104</v>
      </c>
      <c r="B37" s="9">
        <v>2289.6000000000004</v>
      </c>
      <c r="C37" t="s">
        <v>1285</v>
      </c>
      <c r="D37" s="31">
        <f>((B37-B34)/B34)*100</f>
        <v>0.45630045630048033</v>
      </c>
    </row>
    <row r="38" spans="1:4" hidden="1" x14ac:dyDescent="0.25">
      <c r="A38" s="53" t="s">
        <v>60</v>
      </c>
      <c r="B38" s="9">
        <v>2290.7000000000007</v>
      </c>
      <c r="C38" t="s">
        <v>1286</v>
      </c>
      <c r="D38" s="31">
        <f t="shared" si="0"/>
        <v>0.72552985665292902</v>
      </c>
    </row>
    <row r="39" spans="1:4" hidden="1" x14ac:dyDescent="0.25">
      <c r="A39" s="53" t="s">
        <v>85</v>
      </c>
      <c r="B39" s="9">
        <v>2335.1</v>
      </c>
      <c r="C39" t="s">
        <v>1286</v>
      </c>
      <c r="D39" s="31">
        <f t="shared" si="0"/>
        <v>0.75074427233894092</v>
      </c>
    </row>
    <row r="40" spans="1:4" x14ac:dyDescent="0.25">
      <c r="A40" s="53" t="s">
        <v>104</v>
      </c>
      <c r="B40" s="9">
        <v>2306.9</v>
      </c>
      <c r="C40" t="s">
        <v>1286</v>
      </c>
      <c r="D40" s="31">
        <f>((B40-B37)/B37)*100</f>
        <v>0.75559049615652185</v>
      </c>
    </row>
    <row r="47" spans="1:4" x14ac:dyDescent="0.25">
      <c r="A47" s="69"/>
    </row>
    <row r="50" spans="1:1" x14ac:dyDescent="0.25">
      <c r="A50" s="74"/>
    </row>
    <row r="52" spans="1:1" x14ac:dyDescent="0.25">
      <c r="A52" s="69"/>
    </row>
    <row r="55" spans="1:1" x14ac:dyDescent="0.25">
      <c r="A55" s="74"/>
    </row>
    <row r="67" spans="1:1" x14ac:dyDescent="0.25">
      <c r="A67" s="69"/>
    </row>
    <row r="70" spans="1:1" x14ac:dyDescent="0.25">
      <c r="A70" s="74"/>
    </row>
  </sheetData>
  <autoFilter ref="A1:D40" xr:uid="{5E3BEE5F-ABE5-499C-BDE2-F0648A2E1304}">
    <filterColumn colId="0">
      <filters>
        <filter val="Rural+Urban"/>
      </filters>
    </filterColumn>
  </autoFilter>
  <conditionalFormatting sqref="D1:D1048576">
    <cfRule type="colorScale" priority="4">
      <colorScale>
        <cfvo type="min"/>
        <cfvo type="percentile" val="50"/>
        <cfvo type="max"/>
        <color rgb="FFF8696B"/>
        <color rgb="FFFFEB84"/>
        <color rgb="FF63BE7B"/>
      </colorScale>
    </cfRule>
  </conditionalFormatting>
  <conditionalFormatting sqref="D7:D4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D4122-9864-4F35-8026-469238A5049F}">
  <dimension ref="B2:O50"/>
  <sheetViews>
    <sheetView topLeftCell="A7" workbookViewId="0">
      <selection activeCell="D50" sqref="D50:H50"/>
    </sheetView>
  </sheetViews>
  <sheetFormatPr defaultRowHeight="15" x14ac:dyDescent="0.25"/>
  <cols>
    <col min="2" max="2" width="16.5703125" bestFit="1" customWidth="1"/>
    <col min="3" max="3" width="21.42578125" customWidth="1"/>
    <col min="4" max="4" width="13.7109375" bestFit="1" customWidth="1"/>
    <col min="5" max="5" width="5.7109375" bestFit="1" customWidth="1"/>
    <col min="6" max="6" width="17.5703125" bestFit="1" customWidth="1"/>
    <col min="7" max="7" width="12.28515625" bestFit="1" customWidth="1"/>
    <col min="8" max="8" width="26.85546875" customWidth="1"/>
    <col min="9" max="9" width="11.42578125" bestFit="1" customWidth="1"/>
    <col min="10" max="10" width="19.28515625" bestFit="1" customWidth="1"/>
    <col min="11" max="11" width="23.42578125" bestFit="1" customWidth="1"/>
    <col min="12" max="12" width="7" bestFit="1" customWidth="1"/>
    <col min="13" max="13" width="23.7109375" bestFit="1" customWidth="1"/>
    <col min="14" max="14" width="33.85546875" bestFit="1" customWidth="1"/>
    <col min="15" max="15" width="19.42578125" bestFit="1" customWidth="1"/>
    <col min="16" max="16" width="11.5703125" bestFit="1" customWidth="1"/>
  </cols>
  <sheetData>
    <row r="2" spans="2:15" x14ac:dyDescent="0.25">
      <c r="D2" s="124" t="s">
        <v>1303</v>
      </c>
      <c r="E2" s="125"/>
      <c r="F2" s="125"/>
      <c r="G2" s="125"/>
      <c r="H2" s="125"/>
      <c r="I2" s="125"/>
      <c r="J2" s="125"/>
    </row>
    <row r="5" spans="2:15" x14ac:dyDescent="0.25">
      <c r="C5" t="s">
        <v>1287</v>
      </c>
      <c r="D5" t="s">
        <v>1288</v>
      </c>
      <c r="E5" t="s">
        <v>1289</v>
      </c>
      <c r="F5" t="s">
        <v>1290</v>
      </c>
      <c r="G5" t="s">
        <v>1291</v>
      </c>
      <c r="H5" t="s">
        <v>1292</v>
      </c>
      <c r="I5" t="s">
        <v>1293</v>
      </c>
      <c r="J5" t="s">
        <v>1294</v>
      </c>
      <c r="K5" t="s">
        <v>1295</v>
      </c>
      <c r="L5" t="s">
        <v>1296</v>
      </c>
      <c r="M5" t="s">
        <v>1297</v>
      </c>
      <c r="N5" t="s">
        <v>1298</v>
      </c>
      <c r="O5" t="s">
        <v>1299</v>
      </c>
    </row>
    <row r="6" spans="2:15" x14ac:dyDescent="0.25">
      <c r="B6" s="6" t="s">
        <v>104</v>
      </c>
    </row>
    <row r="7" spans="2:15" x14ac:dyDescent="0.25">
      <c r="B7" s="77">
        <v>2022</v>
      </c>
    </row>
    <row r="8" spans="2:15" x14ac:dyDescent="0.25">
      <c r="B8" s="78" t="s">
        <v>62</v>
      </c>
    </row>
    <row r="9" spans="2:15" x14ac:dyDescent="0.25">
      <c r="B9" s="78" t="s">
        <v>116</v>
      </c>
      <c r="C9">
        <v>0.5</v>
      </c>
      <c r="D9">
        <v>1.9000000000000057</v>
      </c>
      <c r="E9">
        <v>-3</v>
      </c>
      <c r="F9">
        <v>0.19999999999998863</v>
      </c>
      <c r="G9">
        <v>0.20000000000001705</v>
      </c>
      <c r="H9">
        <v>0</v>
      </c>
      <c r="I9">
        <v>-4.6000000000000227</v>
      </c>
      <c r="J9">
        <v>-0.20000000000001705</v>
      </c>
      <c r="K9">
        <v>-1.0999999999999943</v>
      </c>
      <c r="L9">
        <v>2.2000000000000171</v>
      </c>
      <c r="M9">
        <v>0.39999999999997726</v>
      </c>
      <c r="N9">
        <v>0.69999999999998863</v>
      </c>
      <c r="O9">
        <v>-0.20000000000001705</v>
      </c>
    </row>
    <row r="10" spans="2:15" x14ac:dyDescent="0.25">
      <c r="B10" s="78" t="s">
        <v>138</v>
      </c>
      <c r="C10">
        <v>1.3000000000000114</v>
      </c>
      <c r="D10">
        <v>10.099999999999994</v>
      </c>
      <c r="E10">
        <v>-8</v>
      </c>
      <c r="F10">
        <v>1.5</v>
      </c>
      <c r="G10">
        <v>9.6999999999999886</v>
      </c>
      <c r="H10">
        <v>3.9000000000000057</v>
      </c>
      <c r="I10">
        <v>-2.7999999999999829</v>
      </c>
      <c r="J10">
        <v>0.20000000000001705</v>
      </c>
      <c r="K10">
        <v>-0.10000000000000853</v>
      </c>
      <c r="L10">
        <v>3.0999999999999943</v>
      </c>
      <c r="M10">
        <v>0.60000000000002274</v>
      </c>
      <c r="N10">
        <v>1.3000000000000114</v>
      </c>
      <c r="O10">
        <v>2.2000000000000171</v>
      </c>
    </row>
    <row r="11" spans="2:15" x14ac:dyDescent="0.25">
      <c r="B11" s="78" t="s">
        <v>154</v>
      </c>
      <c r="C11">
        <v>1.5999999999999943</v>
      </c>
      <c r="D11">
        <v>1.1000000000000227</v>
      </c>
      <c r="E11">
        <v>-3.3000000000000114</v>
      </c>
      <c r="F11">
        <v>1.7000000000000171</v>
      </c>
      <c r="G11">
        <v>4.9000000000000057</v>
      </c>
      <c r="H11">
        <v>15</v>
      </c>
      <c r="I11">
        <v>-0.70000000000001705</v>
      </c>
      <c r="J11">
        <v>0.79999999999998295</v>
      </c>
      <c r="K11">
        <v>0.20000000000000284</v>
      </c>
      <c r="L11">
        <v>3.9000000000000057</v>
      </c>
      <c r="M11">
        <v>0.89999999999997726</v>
      </c>
      <c r="N11">
        <v>1.5999999999999943</v>
      </c>
      <c r="O11">
        <v>2.4000000000000057</v>
      </c>
    </row>
    <row r="12" spans="2:15" x14ac:dyDescent="0.25">
      <c r="B12" s="78" t="s">
        <v>167</v>
      </c>
      <c r="C12">
        <v>1.1999999999999886</v>
      </c>
      <c r="D12">
        <v>5.1999999999999886</v>
      </c>
      <c r="E12">
        <v>-2.0999999999999943</v>
      </c>
      <c r="F12">
        <v>1</v>
      </c>
      <c r="G12">
        <v>2.9000000000000057</v>
      </c>
      <c r="H12">
        <v>-1.5999999999999943</v>
      </c>
      <c r="I12">
        <v>8.7000000000000171</v>
      </c>
      <c r="J12">
        <v>0</v>
      </c>
      <c r="K12">
        <v>0.70000000000000284</v>
      </c>
      <c r="L12">
        <v>3.5999999999999943</v>
      </c>
      <c r="M12">
        <v>0.90000000000000568</v>
      </c>
      <c r="N12">
        <v>1.5999999999999943</v>
      </c>
      <c r="O12">
        <v>2.5</v>
      </c>
    </row>
    <row r="13" spans="2:15" x14ac:dyDescent="0.25">
      <c r="B13" s="78" t="s">
        <v>177</v>
      </c>
      <c r="C13">
        <v>0.90000000000000568</v>
      </c>
      <c r="D13">
        <v>2.4000000000000057</v>
      </c>
      <c r="E13">
        <v>8.4000000000000057</v>
      </c>
      <c r="F13">
        <v>0.90000000000000568</v>
      </c>
      <c r="G13">
        <v>-1.5</v>
      </c>
      <c r="H13">
        <v>-1.3000000000000114</v>
      </c>
      <c r="I13">
        <v>7.4000000000000057</v>
      </c>
      <c r="J13">
        <v>-0.39999999999997726</v>
      </c>
      <c r="K13">
        <v>0.20000000000000284</v>
      </c>
      <c r="L13">
        <v>2.1999999999999886</v>
      </c>
      <c r="M13">
        <v>0.80000000000001137</v>
      </c>
      <c r="N13">
        <v>1.4000000000000057</v>
      </c>
      <c r="O13">
        <v>1.5999999999999943</v>
      </c>
    </row>
    <row r="14" spans="2:15" x14ac:dyDescent="0.25">
      <c r="B14" s="78" t="s">
        <v>194</v>
      </c>
      <c r="C14">
        <v>1.5</v>
      </c>
      <c r="D14">
        <v>-6.4000000000000057</v>
      </c>
      <c r="E14">
        <v>4.3999999999999773</v>
      </c>
      <c r="F14">
        <v>0.79999999999998295</v>
      </c>
      <c r="G14">
        <v>-5.0999999999999943</v>
      </c>
      <c r="H14">
        <v>4.5</v>
      </c>
      <c r="I14">
        <v>-0.20000000000001705</v>
      </c>
      <c r="J14">
        <v>0</v>
      </c>
      <c r="K14">
        <v>9.9999999999994316E-2</v>
      </c>
      <c r="L14">
        <v>2.9000000000000057</v>
      </c>
      <c r="M14">
        <v>0.5</v>
      </c>
      <c r="N14">
        <v>1.2999999999999829</v>
      </c>
      <c r="O14">
        <v>9.9999999999994316E-2</v>
      </c>
    </row>
    <row r="15" spans="2:15" x14ac:dyDescent="0.25">
      <c r="B15" s="78" t="s">
        <v>213</v>
      </c>
      <c r="C15">
        <v>3.8000000000000114</v>
      </c>
      <c r="D15">
        <v>-6.5</v>
      </c>
      <c r="E15">
        <v>-6</v>
      </c>
      <c r="F15">
        <v>1.5</v>
      </c>
      <c r="G15">
        <v>-3.4000000000000057</v>
      </c>
      <c r="H15">
        <v>-1.2999999999999829</v>
      </c>
      <c r="I15">
        <v>4.5999999999999943</v>
      </c>
      <c r="J15">
        <v>2.8999999999999773</v>
      </c>
      <c r="K15">
        <v>0.90000000000000568</v>
      </c>
      <c r="L15">
        <v>3.5999999999999943</v>
      </c>
      <c r="M15">
        <v>0.40000000000000568</v>
      </c>
      <c r="N15">
        <v>1.1000000000000227</v>
      </c>
      <c r="O15">
        <v>1.3000000000000114</v>
      </c>
    </row>
    <row r="16" spans="2:15" x14ac:dyDescent="0.25">
      <c r="B16" s="78" t="s">
        <v>228</v>
      </c>
      <c r="C16">
        <v>3.1999999999999886</v>
      </c>
      <c r="D16">
        <v>2.6999999999999886</v>
      </c>
      <c r="E16">
        <v>0.5</v>
      </c>
      <c r="F16">
        <v>1.5999999999999943</v>
      </c>
      <c r="G16">
        <v>-3.7000000000000171</v>
      </c>
      <c r="H16">
        <v>-7.2000000000000171</v>
      </c>
      <c r="I16">
        <v>5.1000000000000227</v>
      </c>
      <c r="J16">
        <v>1.9000000000000057</v>
      </c>
      <c r="K16">
        <v>0.69999999999998863</v>
      </c>
      <c r="L16">
        <v>3.7000000000000171</v>
      </c>
      <c r="M16">
        <v>0.59999999999999432</v>
      </c>
      <c r="N16">
        <v>1.0999999999999943</v>
      </c>
      <c r="O16">
        <v>1.5</v>
      </c>
    </row>
    <row r="17" spans="2:15" x14ac:dyDescent="0.25">
      <c r="B17" s="78" t="s">
        <v>238</v>
      </c>
      <c r="C17">
        <v>1.6999999999999886</v>
      </c>
      <c r="D17">
        <v>1.7000000000000171</v>
      </c>
      <c r="E17">
        <v>1.2000000000000171</v>
      </c>
      <c r="F17">
        <v>1.2000000000000171</v>
      </c>
      <c r="G17">
        <v>-2.1999999999999886</v>
      </c>
      <c r="H17">
        <v>-1.8999999999999773</v>
      </c>
      <c r="I17">
        <v>7.8999999999999773</v>
      </c>
      <c r="J17">
        <v>0.70000000000001705</v>
      </c>
      <c r="K17">
        <v>0.30000000000001137</v>
      </c>
      <c r="L17">
        <v>2.5999999999999943</v>
      </c>
      <c r="M17">
        <v>0.5</v>
      </c>
      <c r="N17">
        <v>0.90000000000000568</v>
      </c>
      <c r="O17">
        <v>1.7999999999999829</v>
      </c>
    </row>
    <row r="18" spans="2:15" x14ac:dyDescent="0.25">
      <c r="B18" s="78" t="s">
        <v>264</v>
      </c>
      <c r="C18">
        <v>2.2000000000000171</v>
      </c>
      <c r="D18">
        <v>-1.5</v>
      </c>
      <c r="E18">
        <v>10.5</v>
      </c>
      <c r="F18">
        <v>1.4000000000000057</v>
      </c>
      <c r="G18">
        <v>2.4000000000000057</v>
      </c>
      <c r="H18">
        <v>-3.1000000000000227</v>
      </c>
      <c r="I18">
        <v>-16.599999999999994</v>
      </c>
      <c r="J18">
        <v>0.69999999999998863</v>
      </c>
      <c r="K18">
        <v>0.19999999999998863</v>
      </c>
      <c r="L18">
        <v>2.9000000000000057</v>
      </c>
      <c r="M18">
        <v>0.5</v>
      </c>
      <c r="N18">
        <v>1.1999999999999886</v>
      </c>
      <c r="O18">
        <v>-1.2999999999999829</v>
      </c>
    </row>
    <row r="19" spans="2:15" x14ac:dyDescent="0.25">
      <c r="B19" s="78" t="s">
        <v>273</v>
      </c>
      <c r="C19">
        <v>1.7999999999999829</v>
      </c>
      <c r="D19">
        <v>-0.40000000000000568</v>
      </c>
      <c r="E19">
        <v>8.7999999999999829</v>
      </c>
      <c r="F19">
        <v>1.2999999999999829</v>
      </c>
      <c r="G19">
        <v>-0.40000000000000568</v>
      </c>
      <c r="H19">
        <v>-2.6999999999999886</v>
      </c>
      <c r="I19">
        <v>-23.199999999999989</v>
      </c>
      <c r="J19">
        <v>0.30000000000001137</v>
      </c>
      <c r="K19">
        <v>-0.29999999999999716</v>
      </c>
      <c r="L19">
        <v>2.3999999999999773</v>
      </c>
      <c r="M19">
        <v>0.59999999999999432</v>
      </c>
      <c r="N19">
        <v>0.80000000000001137</v>
      </c>
      <c r="O19">
        <v>-2.4000000000000057</v>
      </c>
    </row>
    <row r="20" spans="2:15" x14ac:dyDescent="0.25">
      <c r="B20" s="77">
        <v>2023</v>
      </c>
    </row>
    <row r="21" spans="2:15" x14ac:dyDescent="0.25">
      <c r="B21" s="78" t="s">
        <v>62</v>
      </c>
    </row>
    <row r="22" spans="2:15" x14ac:dyDescent="0.25">
      <c r="B22" s="78" t="s">
        <v>116</v>
      </c>
      <c r="C22">
        <v>0.59999999999999432</v>
      </c>
      <c r="D22">
        <v>-3</v>
      </c>
      <c r="E22">
        <v>-19.300000000000011</v>
      </c>
      <c r="F22">
        <v>2.7000000000000171</v>
      </c>
      <c r="G22">
        <v>-7.8999999999999773</v>
      </c>
      <c r="H22">
        <v>11.199999999999989</v>
      </c>
      <c r="I22">
        <v>-1.2000000000000171</v>
      </c>
      <c r="J22">
        <v>9.9999999999994316E-2</v>
      </c>
      <c r="K22">
        <v>-1.0999999999999943</v>
      </c>
      <c r="L22">
        <v>1.2999999999999829</v>
      </c>
      <c r="M22">
        <v>0.90000000000000568</v>
      </c>
      <c r="N22">
        <v>1.8000000000000114</v>
      </c>
      <c r="O22">
        <v>0.30000000000001137</v>
      </c>
    </row>
    <row r="23" spans="2:15" x14ac:dyDescent="0.25">
      <c r="B23" s="78" t="s">
        <v>138</v>
      </c>
      <c r="C23">
        <v>0</v>
      </c>
      <c r="D23">
        <v>0</v>
      </c>
      <c r="E23">
        <v>0</v>
      </c>
      <c r="F23">
        <v>0</v>
      </c>
      <c r="G23">
        <v>-0.10000000000002274</v>
      </c>
      <c r="H23">
        <v>0</v>
      </c>
      <c r="I23">
        <v>0.10000000000002274</v>
      </c>
      <c r="J23">
        <v>9.9999999999994316E-2</v>
      </c>
      <c r="K23">
        <v>0</v>
      </c>
      <c r="L23">
        <v>0</v>
      </c>
      <c r="M23">
        <v>0</v>
      </c>
      <c r="N23">
        <v>0</v>
      </c>
      <c r="O23">
        <v>0</v>
      </c>
    </row>
    <row r="24" spans="2:15" x14ac:dyDescent="0.25">
      <c r="B24" s="78" t="s">
        <v>154</v>
      </c>
      <c r="C24">
        <v>-0.59999999999999432</v>
      </c>
      <c r="D24">
        <v>1.6000000000000227</v>
      </c>
      <c r="E24">
        <v>-5.5999999999999943</v>
      </c>
      <c r="F24">
        <v>1.0999999999999943</v>
      </c>
      <c r="G24">
        <v>-4.2999999999999829</v>
      </c>
      <c r="H24">
        <v>6.8000000000000114</v>
      </c>
      <c r="I24">
        <v>2.5999999999999943</v>
      </c>
      <c r="J24">
        <v>2.3000000000000114</v>
      </c>
      <c r="K24">
        <v>1.2999999999999972</v>
      </c>
      <c r="L24">
        <v>3.2000000000000171</v>
      </c>
      <c r="M24">
        <v>0.59999999999999432</v>
      </c>
      <c r="N24">
        <v>0.5</v>
      </c>
      <c r="O24">
        <v>0.90000000000000568</v>
      </c>
    </row>
    <row r="25" spans="2:15" x14ac:dyDescent="0.25">
      <c r="B25" s="78" t="s">
        <v>167</v>
      </c>
      <c r="C25">
        <v>-0.10000000000002274</v>
      </c>
      <c r="D25">
        <v>5</v>
      </c>
      <c r="E25">
        <v>3.5999999999999943</v>
      </c>
      <c r="F25">
        <v>1.0999999999999943</v>
      </c>
      <c r="G25">
        <v>-4.9000000000000057</v>
      </c>
      <c r="H25">
        <v>-4.1000000000000227</v>
      </c>
      <c r="I25">
        <v>5.5999999999999943</v>
      </c>
      <c r="J25">
        <v>2.1999999999999886</v>
      </c>
      <c r="K25">
        <v>1.4000000000000057</v>
      </c>
      <c r="L25">
        <v>5.0999999999999943</v>
      </c>
      <c r="M25">
        <v>0.5</v>
      </c>
      <c r="N25">
        <v>0.69999999999998863</v>
      </c>
      <c r="O25">
        <v>1.1999999999999886</v>
      </c>
    </row>
    <row r="26" spans="2:15" x14ac:dyDescent="0.25">
      <c r="B26" s="6" t="s">
        <v>1196</v>
      </c>
    </row>
    <row r="32" spans="2:15" x14ac:dyDescent="0.25">
      <c r="B32" s="25" t="s">
        <v>1301</v>
      </c>
      <c r="C32" s="25" t="s">
        <v>1302</v>
      </c>
    </row>
    <row r="33" spans="2:4" x14ac:dyDescent="0.25">
      <c r="B33" s="8" t="s">
        <v>1287</v>
      </c>
      <c r="C33" s="8">
        <f>AVERAGE(C14:C25)</f>
        <v>1.4099999999999966</v>
      </c>
    </row>
    <row r="34" spans="2:4" x14ac:dyDescent="0.25">
      <c r="B34" s="8" t="s">
        <v>1288</v>
      </c>
      <c r="C34" s="8">
        <f>AVERAGE(D14:D25)</f>
        <v>-0.67999999999999827</v>
      </c>
    </row>
    <row r="35" spans="2:4" x14ac:dyDescent="0.25">
      <c r="B35" s="8" t="s">
        <v>1289</v>
      </c>
      <c r="C35" s="8">
        <f>AVERAGE(E14:E25)</f>
        <v>-0.19000000000000342</v>
      </c>
    </row>
    <row r="36" spans="2:4" x14ac:dyDescent="0.25">
      <c r="B36" s="8" t="s">
        <v>1290</v>
      </c>
      <c r="C36" s="8">
        <f>AVERAGE(F14:F27)</f>
        <v>1.2699999999999989</v>
      </c>
    </row>
    <row r="37" spans="2:4" x14ac:dyDescent="0.25">
      <c r="B37" s="8" t="s">
        <v>1291</v>
      </c>
      <c r="C37" s="8">
        <f>AVERAGE(G14:G25)</f>
        <v>-2.9599999999999995</v>
      </c>
    </row>
    <row r="38" spans="2:4" x14ac:dyDescent="0.25">
      <c r="B38" s="8" t="s">
        <v>1292</v>
      </c>
      <c r="C38" s="31">
        <f>AVERAGE(H5:H25)</f>
        <v>1.2133333333333325</v>
      </c>
    </row>
    <row r="39" spans="2:4" x14ac:dyDescent="0.25">
      <c r="B39" s="8" t="s">
        <v>1293</v>
      </c>
      <c r="C39" s="8">
        <f>AVERAGE(I14:I25)</f>
        <v>-1.5300000000000011</v>
      </c>
    </row>
    <row r="40" spans="2:4" x14ac:dyDescent="0.25">
      <c r="B40" s="8" t="s">
        <v>1294</v>
      </c>
      <c r="C40" s="8">
        <f>AVERAGE(J14:J25)</f>
        <v>1.1199999999999988</v>
      </c>
    </row>
    <row r="41" spans="2:4" x14ac:dyDescent="0.25">
      <c r="B41" s="8" t="s">
        <v>1295</v>
      </c>
      <c r="C41" s="8">
        <f>AVERAGE(K14:K25)</f>
        <v>0.35</v>
      </c>
    </row>
    <row r="42" spans="2:4" x14ac:dyDescent="0.25">
      <c r="B42" s="8" t="s">
        <v>1296</v>
      </c>
      <c r="C42" s="8">
        <f>AVERAGE(L14:L25)</f>
        <v>2.7699999999999987</v>
      </c>
    </row>
    <row r="43" spans="2:4" x14ac:dyDescent="0.25">
      <c r="B43" s="8" t="s">
        <v>1297</v>
      </c>
      <c r="C43" s="8">
        <f>AVERAGE(M14:M25)</f>
        <v>0.50999999999999945</v>
      </c>
    </row>
    <row r="44" spans="2:4" x14ac:dyDescent="0.25">
      <c r="B44" s="8" t="s">
        <v>1298</v>
      </c>
      <c r="C44" s="8">
        <f>AVERAGE(N14:N25)</f>
        <v>0.94000000000000061</v>
      </c>
    </row>
    <row r="45" spans="2:4" x14ac:dyDescent="0.25">
      <c r="B45" s="8" t="s">
        <v>1299</v>
      </c>
      <c r="C45" s="8">
        <f>AVERAGE(O14:O25)</f>
        <v>0.34000000000000058</v>
      </c>
    </row>
    <row r="46" spans="2:4" x14ac:dyDescent="0.25">
      <c r="B46" s="8"/>
      <c r="C46" s="8"/>
    </row>
    <row r="48" spans="2:4" x14ac:dyDescent="0.25">
      <c r="B48" s="122" t="s">
        <v>1300</v>
      </c>
      <c r="C48" s="122"/>
      <c r="D48" s="80">
        <f>MAX(C33:C45)</f>
        <v>2.7699999999999987</v>
      </c>
    </row>
    <row r="50" spans="3:8" x14ac:dyDescent="0.25">
      <c r="C50" s="79"/>
      <c r="D50" s="123"/>
      <c r="E50" s="123"/>
      <c r="F50" s="123"/>
      <c r="G50" s="123"/>
      <c r="H50" s="123"/>
    </row>
  </sheetData>
  <mergeCells count="3">
    <mergeCell ref="B48:C48"/>
    <mergeCell ref="D50:H50"/>
    <mergeCell ref="D2:J2"/>
  </mergeCells>
  <conditionalFormatting pivot="1" sqref="C9:C19 C20 C21:C25">
    <cfRule type="colorScale" priority="17">
      <colorScale>
        <cfvo type="min"/>
        <cfvo type="percentile" val="50"/>
        <cfvo type="max"/>
        <color rgb="FFF8696B"/>
        <color rgb="FFFFEB84"/>
        <color rgb="FF63BE7B"/>
      </colorScale>
    </cfRule>
  </conditionalFormatting>
  <conditionalFormatting pivot="1" sqref="D9:D19 D20 D21:D25">
    <cfRule type="colorScale" priority="16">
      <colorScale>
        <cfvo type="min"/>
        <cfvo type="percentile" val="50"/>
        <cfvo type="max"/>
        <color rgb="FFF8696B"/>
        <color rgb="FFFFEB84"/>
        <color rgb="FF63BE7B"/>
      </colorScale>
    </cfRule>
  </conditionalFormatting>
  <conditionalFormatting pivot="1" sqref="E9:E19 E20 E21:E25">
    <cfRule type="colorScale" priority="15">
      <colorScale>
        <cfvo type="min"/>
        <cfvo type="percentile" val="50"/>
        <cfvo type="max"/>
        <color rgb="FFF8696B"/>
        <color rgb="FFFFEB84"/>
        <color rgb="FF63BE7B"/>
      </colorScale>
    </cfRule>
  </conditionalFormatting>
  <conditionalFormatting pivot="1" sqref="F9:F19 F20 F21:F25">
    <cfRule type="colorScale" priority="14">
      <colorScale>
        <cfvo type="min"/>
        <cfvo type="percentile" val="50"/>
        <cfvo type="max"/>
        <color rgb="FFF8696B"/>
        <color rgb="FFFFEB84"/>
        <color rgb="FF63BE7B"/>
      </colorScale>
    </cfRule>
  </conditionalFormatting>
  <conditionalFormatting pivot="1" sqref="G9:G19 G20 G21:G25">
    <cfRule type="colorScale" priority="13">
      <colorScale>
        <cfvo type="min"/>
        <cfvo type="percentile" val="50"/>
        <cfvo type="max"/>
        <color rgb="FFF8696B"/>
        <color rgb="FFFFEB84"/>
        <color rgb="FF63BE7B"/>
      </colorScale>
    </cfRule>
  </conditionalFormatting>
  <conditionalFormatting pivot="1" sqref="H9:H19 H20 H21:H25">
    <cfRule type="colorScale" priority="12">
      <colorScale>
        <cfvo type="min"/>
        <cfvo type="percentile" val="50"/>
        <cfvo type="max"/>
        <color rgb="FFF8696B"/>
        <color rgb="FFFFEB84"/>
        <color rgb="FF63BE7B"/>
      </colorScale>
    </cfRule>
  </conditionalFormatting>
  <conditionalFormatting pivot="1" sqref="I9:I19 I20 I21:I25">
    <cfRule type="colorScale" priority="11">
      <colorScale>
        <cfvo type="min"/>
        <cfvo type="percentile" val="50"/>
        <cfvo type="max"/>
        <color rgb="FFF8696B"/>
        <color rgb="FFFFEB84"/>
        <color rgb="FF63BE7B"/>
      </colorScale>
    </cfRule>
  </conditionalFormatting>
  <conditionalFormatting pivot="1" sqref="J9:J19 J20 J21:J25">
    <cfRule type="colorScale" priority="10">
      <colorScale>
        <cfvo type="min"/>
        <cfvo type="percentile" val="50"/>
        <cfvo type="max"/>
        <color rgb="FFF8696B"/>
        <color rgb="FFFFEB84"/>
        <color rgb="FF63BE7B"/>
      </colorScale>
    </cfRule>
  </conditionalFormatting>
  <conditionalFormatting pivot="1" sqref="K9:K19 K20 K21:K25">
    <cfRule type="colorScale" priority="9">
      <colorScale>
        <cfvo type="min"/>
        <cfvo type="percentile" val="50"/>
        <cfvo type="max"/>
        <color rgb="FFF8696B"/>
        <color rgb="FFFFEB84"/>
        <color rgb="FF63BE7B"/>
      </colorScale>
    </cfRule>
  </conditionalFormatting>
  <conditionalFormatting pivot="1" sqref="L9:L19 L20 L21:L25">
    <cfRule type="colorScale" priority="8">
      <colorScale>
        <cfvo type="min"/>
        <cfvo type="percentile" val="50"/>
        <cfvo type="max"/>
        <color rgb="FFF8696B"/>
        <color rgb="FFFFEB84"/>
        <color rgb="FF63BE7B"/>
      </colorScale>
    </cfRule>
  </conditionalFormatting>
  <conditionalFormatting pivot="1" sqref="M9:M19 M20 M21:M25">
    <cfRule type="colorScale" priority="7">
      <colorScale>
        <cfvo type="min"/>
        <cfvo type="percentile" val="50"/>
        <cfvo type="max"/>
        <color rgb="FFF8696B"/>
        <color rgb="FFFFEB84"/>
        <color rgb="FF63BE7B"/>
      </colorScale>
    </cfRule>
  </conditionalFormatting>
  <conditionalFormatting pivot="1" sqref="N9:N19 N20 N21:N25">
    <cfRule type="colorScale" priority="6">
      <colorScale>
        <cfvo type="min"/>
        <cfvo type="percentile" val="50"/>
        <cfvo type="max"/>
        <color rgb="FFF8696B"/>
        <color rgb="FFFFEB84"/>
        <color rgb="FF63BE7B"/>
      </colorScale>
    </cfRule>
  </conditionalFormatting>
  <conditionalFormatting pivot="1" sqref="O9:O19 O20 O21:O25">
    <cfRule type="colorScale" priority="5">
      <colorScale>
        <cfvo type="min"/>
        <cfvo type="percentile" val="50"/>
        <cfvo type="max"/>
        <color rgb="FFF8696B"/>
        <color rgb="FFFFEB84"/>
        <color rgb="FF63BE7B"/>
      </colorScale>
    </cfRule>
  </conditionalFormatting>
  <conditionalFormatting sqref="C46:C47 C49 C51:C59">
    <cfRule type="colorScale" priority="3">
      <colorScale>
        <cfvo type="min"/>
        <cfvo type="percentile" val="50"/>
        <cfvo type="max"/>
        <color rgb="FFF8696B"/>
        <color rgb="FFFCFCFF"/>
        <color rgb="FF63BE7B"/>
      </colorScale>
    </cfRule>
  </conditionalFormatting>
  <conditionalFormatting sqref="C33:C45">
    <cfRule type="colorScale" priority="1">
      <colorScale>
        <cfvo type="min"/>
        <cfvo type="max"/>
        <color rgb="FF63BE7B"/>
        <color rgb="FFFFEF9C"/>
      </colorScale>
    </cfRule>
    <cfRule type="colorScale" priority="2">
      <colorScale>
        <cfvo type="min"/>
        <cfvo type="percentile" val="50"/>
        <cfvo type="max"/>
        <color rgb="FF63BE7B"/>
        <color rgb="FFFFEB84"/>
        <color rgb="FFF8696B"/>
      </colorScale>
    </cfRule>
  </conditionalFormatting>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3636D-5440-4134-A843-635BFB430918}">
  <sheetPr filterMode="1"/>
  <dimension ref="A1:Q373"/>
  <sheetViews>
    <sheetView showGridLines="0" zoomScaleNormal="100" workbookViewId="0">
      <pane xSplit="3" ySplit="1" topLeftCell="D14" activePane="bottomRight" state="frozen"/>
      <selection pane="topRight" activeCell="D1" sqref="D1"/>
      <selection pane="bottomLeft" activeCell="A2" sqref="A2"/>
      <selection pane="bottomRight" activeCell="F18" sqref="F18"/>
    </sheetView>
  </sheetViews>
  <sheetFormatPr defaultRowHeight="15" x14ac:dyDescent="0.25"/>
  <cols>
    <col min="1" max="1" width="11.28515625" bestFit="1" customWidth="1"/>
    <col min="2" max="2" width="7.28515625" bestFit="1" customWidth="1"/>
    <col min="3" max="3" width="9.7109375" bestFit="1" customWidth="1"/>
    <col min="4" max="4" width="9.7109375" customWidth="1"/>
    <col min="5" max="5" width="23.140625" bestFit="1" customWidth="1"/>
    <col min="6" max="6" width="16.28515625" bestFit="1" customWidth="1"/>
    <col min="7" max="7" width="12" bestFit="1" customWidth="1"/>
    <col min="8" max="8" width="20.42578125" bestFit="1" customWidth="1"/>
    <col min="9" max="9" width="14.85546875" bestFit="1" customWidth="1"/>
    <col min="10" max="10" width="8.42578125" bestFit="1" customWidth="1"/>
    <col min="11" max="11" width="13.42578125" bestFit="1" customWidth="1"/>
    <col min="12" max="12" width="22.28515625" bestFit="1" customWidth="1"/>
    <col min="13" max="13" width="26.28515625" bestFit="1" customWidth="1"/>
    <col min="15" max="15" width="26.28515625" bestFit="1" customWidth="1"/>
    <col min="16" max="16" width="37.140625" bestFit="1" customWidth="1"/>
    <col min="17" max="17" width="22.140625" bestFit="1" customWidth="1"/>
  </cols>
  <sheetData>
    <row r="1" spans="1:17" ht="15.75" x14ac:dyDescent="0.25">
      <c r="A1" s="1" t="s">
        <v>30</v>
      </c>
      <c r="B1" s="1" t="s">
        <v>31</v>
      </c>
      <c r="C1" s="1" t="s">
        <v>32</v>
      </c>
      <c r="D1" s="1" t="s">
        <v>1252</v>
      </c>
      <c r="E1" s="1" t="s">
        <v>33</v>
      </c>
      <c r="F1" s="1" t="s">
        <v>34</v>
      </c>
      <c r="G1" s="1" t="s">
        <v>35</v>
      </c>
      <c r="H1" s="1" t="s">
        <v>36</v>
      </c>
      <c r="I1" s="1" t="s">
        <v>37</v>
      </c>
      <c r="J1" s="1" t="s">
        <v>38</v>
      </c>
      <c r="K1" s="1" t="s">
        <v>39</v>
      </c>
      <c r="L1" s="1" t="s">
        <v>40</v>
      </c>
      <c r="M1" s="1" t="s">
        <v>41</v>
      </c>
      <c r="N1" s="1" t="s">
        <v>42</v>
      </c>
      <c r="O1" s="1" t="s">
        <v>43</v>
      </c>
      <c r="P1" s="1" t="s">
        <v>44</v>
      </c>
      <c r="Q1" s="1" t="s">
        <v>45</v>
      </c>
    </row>
    <row r="2" spans="1:17" hidden="1" x14ac:dyDescent="0.25">
      <c r="A2" t="s">
        <v>60</v>
      </c>
      <c r="B2">
        <v>2013</v>
      </c>
      <c r="C2" t="s">
        <v>62</v>
      </c>
      <c r="E2">
        <v>107.5</v>
      </c>
      <c r="F2">
        <v>106.3</v>
      </c>
      <c r="G2">
        <v>108.1</v>
      </c>
      <c r="H2">
        <v>104.9</v>
      </c>
      <c r="I2">
        <v>106.1</v>
      </c>
      <c r="J2">
        <v>103.9</v>
      </c>
      <c r="K2">
        <v>101.9</v>
      </c>
      <c r="L2">
        <v>106.1</v>
      </c>
      <c r="M2">
        <v>106.8</v>
      </c>
      <c r="N2">
        <v>103.1</v>
      </c>
      <c r="O2">
        <v>104.8</v>
      </c>
      <c r="P2">
        <v>106.7</v>
      </c>
      <c r="Q2">
        <v>105.5</v>
      </c>
    </row>
    <row r="3" spans="1:17" hidden="1" x14ac:dyDescent="0.25">
      <c r="A3" t="s">
        <v>85</v>
      </c>
      <c r="B3">
        <v>2013</v>
      </c>
      <c r="C3" t="s">
        <v>62</v>
      </c>
      <c r="E3">
        <v>110.5</v>
      </c>
      <c r="F3">
        <v>109.1</v>
      </c>
      <c r="G3">
        <v>113</v>
      </c>
      <c r="H3">
        <v>103.6</v>
      </c>
      <c r="I3">
        <v>103.4</v>
      </c>
      <c r="J3">
        <v>102.3</v>
      </c>
      <c r="K3">
        <v>102.9</v>
      </c>
      <c r="L3">
        <v>105.8</v>
      </c>
      <c r="M3">
        <v>105.1</v>
      </c>
      <c r="N3">
        <v>101.8</v>
      </c>
      <c r="O3">
        <v>105.1</v>
      </c>
      <c r="P3">
        <v>107.9</v>
      </c>
      <c r="Q3">
        <v>105.9</v>
      </c>
    </row>
    <row r="4" spans="1:17" hidden="1" x14ac:dyDescent="0.25">
      <c r="A4" t="s">
        <v>104</v>
      </c>
      <c r="B4">
        <v>2013</v>
      </c>
      <c r="C4" t="s">
        <v>62</v>
      </c>
      <c r="E4">
        <v>108.4</v>
      </c>
      <c r="F4">
        <v>107.3</v>
      </c>
      <c r="G4">
        <v>110</v>
      </c>
      <c r="H4">
        <v>104.4</v>
      </c>
      <c r="I4">
        <v>105.1</v>
      </c>
      <c r="J4">
        <v>103.2</v>
      </c>
      <c r="K4">
        <v>102.2</v>
      </c>
      <c r="L4">
        <v>106</v>
      </c>
      <c r="M4">
        <v>106.2</v>
      </c>
      <c r="N4">
        <v>102.7</v>
      </c>
      <c r="O4">
        <v>104.9</v>
      </c>
      <c r="P4">
        <v>107.3</v>
      </c>
      <c r="Q4">
        <v>105.6</v>
      </c>
    </row>
    <row r="5" spans="1:17" hidden="1" x14ac:dyDescent="0.25">
      <c r="A5" t="s">
        <v>60</v>
      </c>
      <c r="B5">
        <v>2013</v>
      </c>
      <c r="C5" t="s">
        <v>116</v>
      </c>
      <c r="E5">
        <v>109.2</v>
      </c>
      <c r="F5">
        <v>108.7</v>
      </c>
      <c r="G5">
        <v>110.2</v>
      </c>
      <c r="H5">
        <v>105.4</v>
      </c>
      <c r="I5">
        <v>106.7</v>
      </c>
      <c r="J5">
        <v>104</v>
      </c>
      <c r="K5">
        <v>102.4</v>
      </c>
      <c r="L5">
        <v>105.9</v>
      </c>
      <c r="M5">
        <v>105.7</v>
      </c>
      <c r="N5">
        <v>103.1</v>
      </c>
      <c r="O5">
        <v>105.1</v>
      </c>
      <c r="P5">
        <v>107.7</v>
      </c>
      <c r="Q5">
        <v>106.3</v>
      </c>
    </row>
    <row r="6" spans="1:17" hidden="1" x14ac:dyDescent="0.25">
      <c r="A6" t="s">
        <v>85</v>
      </c>
      <c r="B6">
        <v>2013</v>
      </c>
      <c r="C6" t="s">
        <v>116</v>
      </c>
      <c r="E6">
        <v>112.9</v>
      </c>
      <c r="F6">
        <v>112.9</v>
      </c>
      <c r="G6">
        <v>116.9</v>
      </c>
      <c r="H6">
        <v>104</v>
      </c>
      <c r="I6">
        <v>103.5</v>
      </c>
      <c r="J6">
        <v>103.1</v>
      </c>
      <c r="K6">
        <v>104.9</v>
      </c>
      <c r="L6">
        <v>104.1</v>
      </c>
      <c r="M6">
        <v>103.8</v>
      </c>
      <c r="N6">
        <v>102.3</v>
      </c>
      <c r="O6">
        <v>106</v>
      </c>
      <c r="P6">
        <v>109</v>
      </c>
      <c r="Q6">
        <v>107.2</v>
      </c>
    </row>
    <row r="7" spans="1:17" hidden="1" x14ac:dyDescent="0.25">
      <c r="A7" t="s">
        <v>104</v>
      </c>
      <c r="B7">
        <v>2013</v>
      </c>
      <c r="C7" t="s">
        <v>116</v>
      </c>
      <c r="E7">
        <v>110.4</v>
      </c>
      <c r="F7">
        <v>110.2</v>
      </c>
      <c r="G7">
        <v>112.8</v>
      </c>
      <c r="H7">
        <v>104.9</v>
      </c>
      <c r="I7">
        <v>105.5</v>
      </c>
      <c r="J7">
        <v>103.6</v>
      </c>
      <c r="K7">
        <v>103.2</v>
      </c>
      <c r="L7">
        <v>105.3</v>
      </c>
      <c r="M7">
        <v>105.1</v>
      </c>
      <c r="N7">
        <v>102.8</v>
      </c>
      <c r="O7">
        <v>105.5</v>
      </c>
      <c r="P7">
        <v>108.3</v>
      </c>
      <c r="Q7">
        <v>106.6</v>
      </c>
    </row>
    <row r="8" spans="1:17" hidden="1" x14ac:dyDescent="0.25">
      <c r="A8" t="s">
        <v>60</v>
      </c>
      <c r="B8">
        <v>2013</v>
      </c>
      <c r="C8" t="s">
        <v>138</v>
      </c>
      <c r="E8">
        <v>110.2</v>
      </c>
      <c r="F8">
        <v>108.8</v>
      </c>
      <c r="G8">
        <v>109.9</v>
      </c>
      <c r="H8">
        <v>105.6</v>
      </c>
      <c r="I8">
        <v>106.2</v>
      </c>
      <c r="J8">
        <v>105.7</v>
      </c>
      <c r="K8">
        <v>101.4</v>
      </c>
      <c r="L8">
        <v>105.7</v>
      </c>
      <c r="M8">
        <v>105</v>
      </c>
      <c r="N8">
        <v>103.3</v>
      </c>
      <c r="O8">
        <v>105.6</v>
      </c>
      <c r="P8">
        <v>108.2</v>
      </c>
      <c r="Q8">
        <v>106.6</v>
      </c>
    </row>
    <row r="9" spans="1:17" hidden="1" x14ac:dyDescent="0.25">
      <c r="A9" t="s">
        <v>85</v>
      </c>
      <c r="B9">
        <v>2013</v>
      </c>
      <c r="C9" t="s">
        <v>138</v>
      </c>
      <c r="E9">
        <v>113.9</v>
      </c>
      <c r="F9">
        <v>111.4</v>
      </c>
      <c r="G9">
        <v>113.2</v>
      </c>
      <c r="H9">
        <v>104.3</v>
      </c>
      <c r="I9">
        <v>102.7</v>
      </c>
      <c r="J9">
        <v>104.9</v>
      </c>
      <c r="K9">
        <v>103.8</v>
      </c>
      <c r="L9">
        <v>103.5</v>
      </c>
      <c r="M9">
        <v>102.6</v>
      </c>
      <c r="N9">
        <v>102.4</v>
      </c>
      <c r="O9">
        <v>107</v>
      </c>
      <c r="P9">
        <v>109.8</v>
      </c>
      <c r="Q9">
        <v>107.3</v>
      </c>
    </row>
    <row r="10" spans="1:17" hidden="1" x14ac:dyDescent="0.25">
      <c r="A10" t="s">
        <v>104</v>
      </c>
      <c r="B10">
        <v>2013</v>
      </c>
      <c r="C10" t="s">
        <v>138</v>
      </c>
      <c r="E10">
        <v>111.4</v>
      </c>
      <c r="F10">
        <v>109.7</v>
      </c>
      <c r="G10">
        <v>111.2</v>
      </c>
      <c r="H10">
        <v>105.1</v>
      </c>
      <c r="I10">
        <v>104.9</v>
      </c>
      <c r="J10">
        <v>105.3</v>
      </c>
      <c r="K10">
        <v>102.2</v>
      </c>
      <c r="L10">
        <v>105</v>
      </c>
      <c r="M10">
        <v>104.2</v>
      </c>
      <c r="N10">
        <v>103</v>
      </c>
      <c r="O10">
        <v>106.2</v>
      </c>
      <c r="P10">
        <v>108.9</v>
      </c>
      <c r="Q10">
        <v>106.9</v>
      </c>
    </row>
    <row r="11" spans="1:17" hidden="1" x14ac:dyDescent="0.25">
      <c r="A11" t="s">
        <v>60</v>
      </c>
      <c r="B11">
        <v>2013</v>
      </c>
      <c r="C11" t="s">
        <v>154</v>
      </c>
      <c r="E11">
        <v>110.2</v>
      </c>
      <c r="F11">
        <v>109.5</v>
      </c>
      <c r="G11">
        <v>106.9</v>
      </c>
      <c r="H11">
        <v>106.3</v>
      </c>
      <c r="I11">
        <v>105.7</v>
      </c>
      <c r="J11">
        <v>108.3</v>
      </c>
      <c r="K11">
        <v>103.4</v>
      </c>
      <c r="L11">
        <v>105.7</v>
      </c>
      <c r="M11">
        <v>104.2</v>
      </c>
      <c r="N11">
        <v>103.2</v>
      </c>
      <c r="O11">
        <v>106.5</v>
      </c>
      <c r="P11">
        <v>108.8</v>
      </c>
      <c r="Q11">
        <v>107.1</v>
      </c>
    </row>
    <row r="12" spans="1:17" hidden="1" x14ac:dyDescent="0.25">
      <c r="A12" t="s">
        <v>85</v>
      </c>
      <c r="B12">
        <v>2013</v>
      </c>
      <c r="C12" t="s">
        <v>154</v>
      </c>
      <c r="E12">
        <v>114.6</v>
      </c>
      <c r="F12">
        <v>113.4</v>
      </c>
      <c r="G12">
        <v>106</v>
      </c>
      <c r="H12">
        <v>104.7</v>
      </c>
      <c r="I12">
        <v>102.1</v>
      </c>
      <c r="J12">
        <v>109.5</v>
      </c>
      <c r="K12">
        <v>109.7</v>
      </c>
      <c r="L12">
        <v>104.6</v>
      </c>
      <c r="M12">
        <v>102</v>
      </c>
      <c r="N12">
        <v>103.5</v>
      </c>
      <c r="O12">
        <v>108.2</v>
      </c>
      <c r="P12">
        <v>110.6</v>
      </c>
      <c r="Q12">
        <v>108.8</v>
      </c>
    </row>
    <row r="13" spans="1:17" hidden="1" x14ac:dyDescent="0.25">
      <c r="A13" t="s">
        <v>104</v>
      </c>
      <c r="B13">
        <v>2013</v>
      </c>
      <c r="C13" t="s">
        <v>154</v>
      </c>
      <c r="E13">
        <v>111.6</v>
      </c>
      <c r="F13">
        <v>110.9</v>
      </c>
      <c r="G13">
        <v>106.6</v>
      </c>
      <c r="H13">
        <v>105.7</v>
      </c>
      <c r="I13">
        <v>104.4</v>
      </c>
      <c r="J13">
        <v>108.9</v>
      </c>
      <c r="K13">
        <v>105.5</v>
      </c>
      <c r="L13">
        <v>105.3</v>
      </c>
      <c r="M13">
        <v>103.5</v>
      </c>
      <c r="N13">
        <v>103.3</v>
      </c>
      <c r="O13">
        <v>107.2</v>
      </c>
      <c r="P13">
        <v>109.6</v>
      </c>
      <c r="Q13">
        <v>107.7</v>
      </c>
    </row>
    <row r="14" spans="1:17" x14ac:dyDescent="0.25">
      <c r="A14" t="s">
        <v>60</v>
      </c>
      <c r="B14">
        <v>2013</v>
      </c>
      <c r="C14" t="s">
        <v>167</v>
      </c>
      <c r="D14" t="str">
        <f>C14&amp;" "&amp;B14</f>
        <v>May 2013</v>
      </c>
      <c r="E14">
        <v>110.9</v>
      </c>
      <c r="F14">
        <v>109.8</v>
      </c>
      <c r="G14">
        <v>105.9</v>
      </c>
      <c r="H14">
        <v>107.5</v>
      </c>
      <c r="I14">
        <v>105.3</v>
      </c>
      <c r="J14">
        <v>108.1</v>
      </c>
      <c r="K14">
        <v>107.3</v>
      </c>
      <c r="L14">
        <v>106.1</v>
      </c>
      <c r="M14">
        <v>103.7</v>
      </c>
      <c r="N14">
        <v>104</v>
      </c>
      <c r="O14">
        <v>107.4</v>
      </c>
      <c r="P14">
        <v>109.9</v>
      </c>
      <c r="Q14">
        <v>108.1</v>
      </c>
    </row>
    <row r="15" spans="1:17" x14ac:dyDescent="0.25">
      <c r="A15" t="s">
        <v>85</v>
      </c>
      <c r="B15">
        <v>2013</v>
      </c>
      <c r="C15" t="s">
        <v>167</v>
      </c>
      <c r="D15" t="str">
        <f t="shared" ref="D15:D19" si="0">C15&amp;" "&amp;B15</f>
        <v>May 2013</v>
      </c>
      <c r="E15">
        <v>115.4</v>
      </c>
      <c r="F15">
        <v>114.2</v>
      </c>
      <c r="G15">
        <v>102.7</v>
      </c>
      <c r="H15">
        <v>105.5</v>
      </c>
      <c r="I15">
        <v>101.5</v>
      </c>
      <c r="J15">
        <v>110.6</v>
      </c>
      <c r="K15">
        <v>123.7</v>
      </c>
      <c r="L15">
        <v>105.2</v>
      </c>
      <c r="M15">
        <v>101.9</v>
      </c>
      <c r="N15">
        <v>105</v>
      </c>
      <c r="O15">
        <v>109.1</v>
      </c>
      <c r="P15">
        <v>111.3</v>
      </c>
      <c r="Q15">
        <v>111.1</v>
      </c>
    </row>
    <row r="16" spans="1:17" x14ac:dyDescent="0.25">
      <c r="A16" t="s">
        <v>104</v>
      </c>
      <c r="B16">
        <v>2013</v>
      </c>
      <c r="C16" t="s">
        <v>167</v>
      </c>
      <c r="D16" t="str">
        <f t="shared" si="0"/>
        <v>May 2013</v>
      </c>
      <c r="E16">
        <v>112.3</v>
      </c>
      <c r="F16">
        <v>111.3</v>
      </c>
      <c r="G16">
        <v>104.7</v>
      </c>
      <c r="H16">
        <v>106.8</v>
      </c>
      <c r="I16">
        <v>103.9</v>
      </c>
      <c r="J16">
        <v>109.3</v>
      </c>
      <c r="K16">
        <v>112.9</v>
      </c>
      <c r="L16">
        <v>105.8</v>
      </c>
      <c r="M16">
        <v>103.1</v>
      </c>
      <c r="N16">
        <v>104.3</v>
      </c>
      <c r="O16">
        <v>108.1</v>
      </c>
      <c r="P16">
        <v>110.5</v>
      </c>
      <c r="Q16">
        <v>109.2</v>
      </c>
    </row>
    <row r="17" spans="1:17" x14ac:dyDescent="0.25">
      <c r="A17" t="s">
        <v>60</v>
      </c>
      <c r="B17">
        <v>2013</v>
      </c>
      <c r="C17" t="s">
        <v>177</v>
      </c>
      <c r="D17" t="str">
        <f t="shared" si="0"/>
        <v>June 2013</v>
      </c>
      <c r="E17">
        <v>112.3</v>
      </c>
      <c r="F17">
        <v>112.1</v>
      </c>
      <c r="G17">
        <v>108.1</v>
      </c>
      <c r="H17">
        <v>108.3</v>
      </c>
      <c r="I17">
        <v>105.9</v>
      </c>
      <c r="J17">
        <v>109.2</v>
      </c>
      <c r="K17">
        <v>118</v>
      </c>
      <c r="L17">
        <v>106.8</v>
      </c>
      <c r="M17">
        <v>104.1</v>
      </c>
      <c r="N17">
        <v>105.4</v>
      </c>
      <c r="O17">
        <v>108.2</v>
      </c>
      <c r="P17">
        <v>111</v>
      </c>
      <c r="Q17">
        <v>110.6</v>
      </c>
    </row>
    <row r="18" spans="1:17" x14ac:dyDescent="0.25">
      <c r="A18" t="s">
        <v>85</v>
      </c>
      <c r="B18">
        <v>2013</v>
      </c>
      <c r="C18" t="s">
        <v>177</v>
      </c>
      <c r="D18" t="str">
        <f t="shared" si="0"/>
        <v>June 2013</v>
      </c>
      <c r="E18">
        <v>117</v>
      </c>
      <c r="F18">
        <v>120.1</v>
      </c>
      <c r="G18">
        <v>112.5</v>
      </c>
      <c r="H18">
        <v>107.3</v>
      </c>
      <c r="I18">
        <v>101.3</v>
      </c>
      <c r="J18">
        <v>112.4</v>
      </c>
      <c r="K18">
        <v>143.6</v>
      </c>
      <c r="L18">
        <v>105.4</v>
      </c>
      <c r="M18">
        <v>101.4</v>
      </c>
      <c r="N18">
        <v>106.4</v>
      </c>
      <c r="O18">
        <v>110</v>
      </c>
      <c r="P18">
        <v>112.2</v>
      </c>
      <c r="Q18">
        <v>115</v>
      </c>
    </row>
    <row r="19" spans="1:17" x14ac:dyDescent="0.25">
      <c r="A19" t="s">
        <v>104</v>
      </c>
      <c r="B19">
        <v>2013</v>
      </c>
      <c r="C19" t="s">
        <v>177</v>
      </c>
      <c r="D19" t="str">
        <f t="shared" si="0"/>
        <v>June 2013</v>
      </c>
      <c r="E19">
        <v>113.8</v>
      </c>
      <c r="F19">
        <v>114.9</v>
      </c>
      <c r="G19">
        <v>109.8</v>
      </c>
      <c r="H19">
        <v>107.9</v>
      </c>
      <c r="I19">
        <v>104.2</v>
      </c>
      <c r="J19">
        <v>110.7</v>
      </c>
      <c r="K19">
        <v>126.7</v>
      </c>
      <c r="L19">
        <v>106.3</v>
      </c>
      <c r="M19">
        <v>103.2</v>
      </c>
      <c r="N19">
        <v>105.7</v>
      </c>
      <c r="O19">
        <v>109</v>
      </c>
      <c r="P19">
        <v>111.6</v>
      </c>
      <c r="Q19">
        <v>112.2</v>
      </c>
    </row>
    <row r="20" spans="1:17" hidden="1" x14ac:dyDescent="0.25">
      <c r="A20" t="s">
        <v>60</v>
      </c>
      <c r="B20">
        <v>2013</v>
      </c>
      <c r="C20" t="s">
        <v>194</v>
      </c>
      <c r="E20">
        <v>113.4</v>
      </c>
      <c r="F20">
        <v>114.9</v>
      </c>
      <c r="G20">
        <v>110.5</v>
      </c>
      <c r="H20">
        <v>109.3</v>
      </c>
      <c r="I20">
        <v>106.2</v>
      </c>
      <c r="J20">
        <v>110.3</v>
      </c>
      <c r="K20">
        <v>129.19999999999999</v>
      </c>
      <c r="L20">
        <v>107.1</v>
      </c>
      <c r="M20">
        <v>104.3</v>
      </c>
      <c r="N20">
        <v>106.4</v>
      </c>
      <c r="O20">
        <v>109.1</v>
      </c>
      <c r="P20">
        <v>112.1</v>
      </c>
      <c r="Q20">
        <v>113.1</v>
      </c>
    </row>
    <row r="21" spans="1:17" hidden="1" x14ac:dyDescent="0.25">
      <c r="A21" t="s">
        <v>85</v>
      </c>
      <c r="B21">
        <v>2013</v>
      </c>
      <c r="C21" t="s">
        <v>194</v>
      </c>
      <c r="E21">
        <v>117.8</v>
      </c>
      <c r="F21">
        <v>119.2</v>
      </c>
      <c r="G21">
        <v>114</v>
      </c>
      <c r="H21">
        <v>108.3</v>
      </c>
      <c r="I21">
        <v>101.1</v>
      </c>
      <c r="J21">
        <v>113.2</v>
      </c>
      <c r="K21">
        <v>160.9</v>
      </c>
      <c r="L21">
        <v>105.1</v>
      </c>
      <c r="M21">
        <v>101.3</v>
      </c>
      <c r="N21">
        <v>107.5</v>
      </c>
      <c r="O21">
        <v>110.4</v>
      </c>
      <c r="P21">
        <v>113.1</v>
      </c>
      <c r="Q21">
        <v>117.5</v>
      </c>
    </row>
    <row r="22" spans="1:17" hidden="1" x14ac:dyDescent="0.25">
      <c r="A22" t="s">
        <v>104</v>
      </c>
      <c r="B22">
        <v>2013</v>
      </c>
      <c r="C22" t="s">
        <v>194</v>
      </c>
      <c r="E22">
        <v>114.8</v>
      </c>
      <c r="F22">
        <v>116.4</v>
      </c>
      <c r="G22">
        <v>111.9</v>
      </c>
      <c r="H22">
        <v>108.9</v>
      </c>
      <c r="I22">
        <v>104.3</v>
      </c>
      <c r="J22">
        <v>111.7</v>
      </c>
      <c r="K22">
        <v>140</v>
      </c>
      <c r="L22">
        <v>106.4</v>
      </c>
      <c r="M22">
        <v>103.3</v>
      </c>
      <c r="N22">
        <v>106.8</v>
      </c>
      <c r="O22">
        <v>109.6</v>
      </c>
      <c r="P22">
        <v>112.6</v>
      </c>
      <c r="Q22">
        <v>114.7</v>
      </c>
    </row>
    <row r="23" spans="1:17" hidden="1" x14ac:dyDescent="0.25">
      <c r="A23" t="s">
        <v>60</v>
      </c>
      <c r="B23">
        <v>2013</v>
      </c>
      <c r="C23" t="s">
        <v>213</v>
      </c>
      <c r="E23">
        <v>114.3</v>
      </c>
      <c r="F23">
        <v>115.4</v>
      </c>
      <c r="G23">
        <v>111.1</v>
      </c>
      <c r="H23">
        <v>110</v>
      </c>
      <c r="I23">
        <v>106.4</v>
      </c>
      <c r="J23">
        <v>110.8</v>
      </c>
      <c r="K23">
        <v>138.9</v>
      </c>
      <c r="L23">
        <v>107.4</v>
      </c>
      <c r="M23">
        <v>104.1</v>
      </c>
      <c r="N23">
        <v>106.9</v>
      </c>
      <c r="O23">
        <v>109.7</v>
      </c>
      <c r="P23">
        <v>112.6</v>
      </c>
      <c r="Q23">
        <v>114.9</v>
      </c>
    </row>
    <row r="24" spans="1:17" hidden="1" x14ac:dyDescent="0.25">
      <c r="A24" t="s">
        <v>85</v>
      </c>
      <c r="B24">
        <v>2013</v>
      </c>
      <c r="C24" t="s">
        <v>213</v>
      </c>
      <c r="E24">
        <v>118.3</v>
      </c>
      <c r="F24">
        <v>120.4</v>
      </c>
      <c r="G24">
        <v>112.7</v>
      </c>
      <c r="H24">
        <v>108.9</v>
      </c>
      <c r="I24">
        <v>101.1</v>
      </c>
      <c r="J24">
        <v>108.7</v>
      </c>
      <c r="K24">
        <v>177</v>
      </c>
      <c r="L24">
        <v>104.7</v>
      </c>
      <c r="M24">
        <v>101</v>
      </c>
      <c r="N24">
        <v>108.5</v>
      </c>
      <c r="O24">
        <v>110.9</v>
      </c>
      <c r="P24">
        <v>114.3</v>
      </c>
      <c r="Q24">
        <v>119.6</v>
      </c>
    </row>
    <row r="25" spans="1:17" hidden="1" x14ac:dyDescent="0.25">
      <c r="A25" t="s">
        <v>104</v>
      </c>
      <c r="B25">
        <v>2013</v>
      </c>
      <c r="C25" t="s">
        <v>213</v>
      </c>
      <c r="E25">
        <v>115.6</v>
      </c>
      <c r="F25">
        <v>117.2</v>
      </c>
      <c r="G25">
        <v>111.7</v>
      </c>
      <c r="H25">
        <v>109.6</v>
      </c>
      <c r="I25">
        <v>104.5</v>
      </c>
      <c r="J25">
        <v>109.8</v>
      </c>
      <c r="K25">
        <v>151.80000000000001</v>
      </c>
      <c r="L25">
        <v>106.5</v>
      </c>
      <c r="M25">
        <v>103.1</v>
      </c>
      <c r="N25">
        <v>107.4</v>
      </c>
      <c r="O25">
        <v>110.2</v>
      </c>
      <c r="P25">
        <v>113.4</v>
      </c>
      <c r="Q25">
        <v>116.6</v>
      </c>
    </row>
    <row r="26" spans="1:17" hidden="1" x14ac:dyDescent="0.25">
      <c r="A26" t="s">
        <v>60</v>
      </c>
      <c r="B26">
        <v>2013</v>
      </c>
      <c r="C26" t="s">
        <v>228</v>
      </c>
      <c r="E26">
        <v>115.4</v>
      </c>
      <c r="F26">
        <v>115.7</v>
      </c>
      <c r="G26">
        <v>111.7</v>
      </c>
      <c r="H26">
        <v>111</v>
      </c>
      <c r="I26">
        <v>107.4</v>
      </c>
      <c r="J26">
        <v>110.9</v>
      </c>
      <c r="K26">
        <v>154</v>
      </c>
      <c r="L26">
        <v>108.1</v>
      </c>
      <c r="M26">
        <v>104.2</v>
      </c>
      <c r="N26">
        <v>107.9</v>
      </c>
      <c r="O26">
        <v>110.4</v>
      </c>
      <c r="P26">
        <v>114</v>
      </c>
      <c r="Q26">
        <v>117.8</v>
      </c>
    </row>
    <row r="27" spans="1:17" hidden="1" x14ac:dyDescent="0.25">
      <c r="A27" t="s">
        <v>85</v>
      </c>
      <c r="B27">
        <v>2013</v>
      </c>
      <c r="C27" t="s">
        <v>228</v>
      </c>
      <c r="E27">
        <v>118.6</v>
      </c>
      <c r="F27">
        <v>119.1</v>
      </c>
      <c r="G27">
        <v>113.2</v>
      </c>
      <c r="H27">
        <v>109.6</v>
      </c>
      <c r="I27">
        <v>101.7</v>
      </c>
      <c r="J27">
        <v>103.2</v>
      </c>
      <c r="K27">
        <v>174.3</v>
      </c>
      <c r="L27">
        <v>105.1</v>
      </c>
      <c r="M27">
        <v>100.8</v>
      </c>
      <c r="N27">
        <v>109.1</v>
      </c>
      <c r="O27">
        <v>111.1</v>
      </c>
      <c r="P27">
        <v>115.4</v>
      </c>
      <c r="Q27">
        <v>119.2</v>
      </c>
    </row>
    <row r="28" spans="1:17" hidden="1" x14ac:dyDescent="0.25">
      <c r="A28" t="s">
        <v>104</v>
      </c>
      <c r="B28">
        <v>2013</v>
      </c>
      <c r="C28" t="s">
        <v>228</v>
      </c>
      <c r="E28">
        <v>116.4</v>
      </c>
      <c r="F28">
        <v>116.9</v>
      </c>
      <c r="G28">
        <v>112.3</v>
      </c>
      <c r="H28">
        <v>110.5</v>
      </c>
      <c r="I28">
        <v>105.3</v>
      </c>
      <c r="J28">
        <v>107.3</v>
      </c>
      <c r="K28">
        <v>160.9</v>
      </c>
      <c r="L28">
        <v>107.1</v>
      </c>
      <c r="M28">
        <v>103.1</v>
      </c>
      <c r="N28">
        <v>108.3</v>
      </c>
      <c r="O28">
        <v>110.7</v>
      </c>
      <c r="P28">
        <v>114.6</v>
      </c>
      <c r="Q28">
        <v>118.3</v>
      </c>
    </row>
    <row r="29" spans="1:17" hidden="1" x14ac:dyDescent="0.25">
      <c r="A29" t="s">
        <v>60</v>
      </c>
      <c r="B29">
        <v>2013</v>
      </c>
      <c r="C29" t="s">
        <v>238</v>
      </c>
      <c r="E29">
        <v>116.3</v>
      </c>
      <c r="F29">
        <v>115.4</v>
      </c>
      <c r="G29">
        <v>112.6</v>
      </c>
      <c r="H29">
        <v>111.7</v>
      </c>
      <c r="I29">
        <v>107.7</v>
      </c>
      <c r="J29">
        <v>113.2</v>
      </c>
      <c r="K29">
        <v>164.9</v>
      </c>
      <c r="L29">
        <v>108.3</v>
      </c>
      <c r="M29">
        <v>103.9</v>
      </c>
      <c r="N29">
        <v>108.2</v>
      </c>
      <c r="O29">
        <v>111.1</v>
      </c>
      <c r="P29">
        <v>114.9</v>
      </c>
      <c r="Q29">
        <v>119.8</v>
      </c>
    </row>
    <row r="30" spans="1:17" hidden="1" x14ac:dyDescent="0.25">
      <c r="A30" t="s">
        <v>85</v>
      </c>
      <c r="B30">
        <v>2013</v>
      </c>
      <c r="C30" t="s">
        <v>238</v>
      </c>
      <c r="E30">
        <v>118.9</v>
      </c>
      <c r="F30">
        <v>118.1</v>
      </c>
      <c r="G30">
        <v>114.5</v>
      </c>
      <c r="H30">
        <v>110.4</v>
      </c>
      <c r="I30">
        <v>102.3</v>
      </c>
      <c r="J30">
        <v>106.2</v>
      </c>
      <c r="K30">
        <v>183.5</v>
      </c>
      <c r="L30">
        <v>105.3</v>
      </c>
      <c r="M30">
        <v>100.2</v>
      </c>
      <c r="N30">
        <v>109.6</v>
      </c>
      <c r="O30">
        <v>111.4</v>
      </c>
      <c r="P30">
        <v>116</v>
      </c>
      <c r="Q30">
        <v>120.8</v>
      </c>
    </row>
    <row r="31" spans="1:17" hidden="1" x14ac:dyDescent="0.25">
      <c r="A31" t="s">
        <v>104</v>
      </c>
      <c r="B31">
        <v>2013</v>
      </c>
      <c r="C31" t="s">
        <v>238</v>
      </c>
      <c r="E31">
        <v>117.1</v>
      </c>
      <c r="F31">
        <v>116.3</v>
      </c>
      <c r="G31">
        <v>113.3</v>
      </c>
      <c r="H31">
        <v>111.2</v>
      </c>
      <c r="I31">
        <v>105.7</v>
      </c>
      <c r="J31">
        <v>109.9</v>
      </c>
      <c r="K31">
        <v>171.2</v>
      </c>
      <c r="L31">
        <v>107.3</v>
      </c>
      <c r="M31">
        <v>102.7</v>
      </c>
      <c r="N31">
        <v>108.7</v>
      </c>
      <c r="O31">
        <v>111.2</v>
      </c>
      <c r="P31">
        <v>115.4</v>
      </c>
      <c r="Q31">
        <v>120.2</v>
      </c>
    </row>
    <row r="32" spans="1:17" hidden="1" x14ac:dyDescent="0.25">
      <c r="A32" t="s">
        <v>60</v>
      </c>
      <c r="B32">
        <v>2013</v>
      </c>
      <c r="C32" t="s">
        <v>264</v>
      </c>
      <c r="E32">
        <v>117.3</v>
      </c>
      <c r="F32">
        <v>114.9</v>
      </c>
      <c r="G32">
        <v>116.2</v>
      </c>
      <c r="H32">
        <v>112.8</v>
      </c>
      <c r="I32">
        <v>108.9</v>
      </c>
      <c r="J32">
        <v>116.6</v>
      </c>
      <c r="K32">
        <v>178.1</v>
      </c>
      <c r="L32">
        <v>109.1</v>
      </c>
      <c r="M32">
        <v>103.6</v>
      </c>
      <c r="N32">
        <v>109</v>
      </c>
      <c r="O32">
        <v>111.8</v>
      </c>
      <c r="P32">
        <v>116</v>
      </c>
      <c r="Q32">
        <v>122.5</v>
      </c>
    </row>
    <row r="33" spans="1:17" hidden="1" x14ac:dyDescent="0.25">
      <c r="A33" t="s">
        <v>85</v>
      </c>
      <c r="B33">
        <v>2013</v>
      </c>
      <c r="C33" t="s">
        <v>264</v>
      </c>
      <c r="E33">
        <v>119.8</v>
      </c>
      <c r="F33">
        <v>116.3</v>
      </c>
      <c r="G33">
        <v>122.6</v>
      </c>
      <c r="H33">
        <v>112</v>
      </c>
      <c r="I33">
        <v>103.2</v>
      </c>
      <c r="J33">
        <v>110</v>
      </c>
      <c r="K33">
        <v>192.8</v>
      </c>
      <c r="L33">
        <v>106.3</v>
      </c>
      <c r="M33">
        <v>99.5</v>
      </c>
      <c r="N33">
        <v>110.3</v>
      </c>
      <c r="O33">
        <v>111.8</v>
      </c>
      <c r="P33">
        <v>117.1</v>
      </c>
      <c r="Q33">
        <v>122.9</v>
      </c>
    </row>
    <row r="34" spans="1:17" hidden="1" x14ac:dyDescent="0.25">
      <c r="A34" t="s">
        <v>104</v>
      </c>
      <c r="B34">
        <v>2013</v>
      </c>
      <c r="C34" t="s">
        <v>264</v>
      </c>
      <c r="E34">
        <v>118.1</v>
      </c>
      <c r="F34">
        <v>115.4</v>
      </c>
      <c r="G34">
        <v>118.7</v>
      </c>
      <c r="H34">
        <v>112.5</v>
      </c>
      <c r="I34">
        <v>106.8</v>
      </c>
      <c r="J34">
        <v>113.5</v>
      </c>
      <c r="K34">
        <v>183.1</v>
      </c>
      <c r="L34">
        <v>108.2</v>
      </c>
      <c r="M34">
        <v>102.2</v>
      </c>
      <c r="N34">
        <v>109.4</v>
      </c>
      <c r="O34">
        <v>111.8</v>
      </c>
      <c r="P34">
        <v>116.5</v>
      </c>
      <c r="Q34">
        <v>122.6</v>
      </c>
    </row>
    <row r="35" spans="1:17" hidden="1" x14ac:dyDescent="0.25">
      <c r="A35" t="s">
        <v>60</v>
      </c>
      <c r="B35">
        <v>2013</v>
      </c>
      <c r="C35" t="s">
        <v>273</v>
      </c>
      <c r="E35">
        <v>118.4</v>
      </c>
      <c r="F35">
        <v>115.9</v>
      </c>
      <c r="G35">
        <v>120.4</v>
      </c>
      <c r="H35">
        <v>113.8</v>
      </c>
      <c r="I35">
        <v>109.5</v>
      </c>
      <c r="J35">
        <v>115.5</v>
      </c>
      <c r="K35">
        <v>145.69999999999999</v>
      </c>
      <c r="L35">
        <v>109.5</v>
      </c>
      <c r="M35">
        <v>102.9</v>
      </c>
      <c r="N35">
        <v>109.8</v>
      </c>
      <c r="O35">
        <v>112.1</v>
      </c>
      <c r="P35">
        <v>116.8</v>
      </c>
      <c r="Q35">
        <v>118.7</v>
      </c>
    </row>
    <row r="36" spans="1:17" hidden="1" x14ac:dyDescent="0.25">
      <c r="A36" t="s">
        <v>85</v>
      </c>
      <c r="B36">
        <v>2013</v>
      </c>
      <c r="C36" t="s">
        <v>273</v>
      </c>
      <c r="E36">
        <v>120.5</v>
      </c>
      <c r="F36">
        <v>118.1</v>
      </c>
      <c r="G36">
        <v>128.5</v>
      </c>
      <c r="H36">
        <v>112.8</v>
      </c>
      <c r="I36">
        <v>103.4</v>
      </c>
      <c r="J36">
        <v>110.7</v>
      </c>
      <c r="K36">
        <v>144.80000000000001</v>
      </c>
      <c r="L36">
        <v>107.1</v>
      </c>
      <c r="M36">
        <v>98.6</v>
      </c>
      <c r="N36">
        <v>111.9</v>
      </c>
      <c r="O36">
        <v>112.1</v>
      </c>
      <c r="P36">
        <v>118.1</v>
      </c>
      <c r="Q36">
        <v>117.8</v>
      </c>
    </row>
    <row r="37" spans="1:17" hidden="1" x14ac:dyDescent="0.25">
      <c r="A37" t="s">
        <v>104</v>
      </c>
      <c r="B37">
        <v>2013</v>
      </c>
      <c r="C37" t="s">
        <v>273</v>
      </c>
      <c r="E37">
        <v>119.1</v>
      </c>
      <c r="F37">
        <v>116.7</v>
      </c>
      <c r="G37">
        <v>123.5</v>
      </c>
      <c r="H37">
        <v>113.4</v>
      </c>
      <c r="I37">
        <v>107.3</v>
      </c>
      <c r="J37">
        <v>113.3</v>
      </c>
      <c r="K37">
        <v>145.4</v>
      </c>
      <c r="L37">
        <v>108.7</v>
      </c>
      <c r="M37">
        <v>101.5</v>
      </c>
      <c r="N37">
        <v>110.5</v>
      </c>
      <c r="O37">
        <v>112.1</v>
      </c>
      <c r="P37">
        <v>117.4</v>
      </c>
      <c r="Q37">
        <v>118.4</v>
      </c>
    </row>
    <row r="38" spans="1:17" hidden="1" x14ac:dyDescent="0.25">
      <c r="A38" t="s">
        <v>60</v>
      </c>
      <c r="B38">
        <v>2014</v>
      </c>
      <c r="C38" t="s">
        <v>62</v>
      </c>
      <c r="E38">
        <v>118.9</v>
      </c>
      <c r="F38">
        <v>117.1</v>
      </c>
      <c r="G38">
        <v>120.5</v>
      </c>
      <c r="H38">
        <v>114.4</v>
      </c>
      <c r="I38">
        <v>109</v>
      </c>
      <c r="J38">
        <v>115.5</v>
      </c>
      <c r="K38">
        <v>123.9</v>
      </c>
      <c r="L38">
        <v>109.6</v>
      </c>
      <c r="M38">
        <v>101.8</v>
      </c>
      <c r="N38">
        <v>110.2</v>
      </c>
      <c r="O38">
        <v>112.4</v>
      </c>
      <c r="P38">
        <v>117.3</v>
      </c>
      <c r="Q38">
        <v>116</v>
      </c>
    </row>
    <row r="39" spans="1:17" hidden="1" x14ac:dyDescent="0.25">
      <c r="A39" t="s">
        <v>85</v>
      </c>
      <c r="B39">
        <v>2014</v>
      </c>
      <c r="C39" t="s">
        <v>62</v>
      </c>
      <c r="E39">
        <v>121.2</v>
      </c>
      <c r="F39">
        <v>122</v>
      </c>
      <c r="G39">
        <v>129.9</v>
      </c>
      <c r="H39">
        <v>113.6</v>
      </c>
      <c r="I39">
        <v>102.9</v>
      </c>
      <c r="J39">
        <v>112.1</v>
      </c>
      <c r="K39">
        <v>118.9</v>
      </c>
      <c r="L39">
        <v>107.5</v>
      </c>
      <c r="M39">
        <v>96.9</v>
      </c>
      <c r="N39">
        <v>112.7</v>
      </c>
      <c r="O39">
        <v>112.1</v>
      </c>
      <c r="P39">
        <v>119</v>
      </c>
      <c r="Q39">
        <v>115.5</v>
      </c>
    </row>
    <row r="40" spans="1:17" hidden="1" x14ac:dyDescent="0.25">
      <c r="A40" t="s">
        <v>104</v>
      </c>
      <c r="B40">
        <v>2014</v>
      </c>
      <c r="C40" t="s">
        <v>62</v>
      </c>
      <c r="E40">
        <v>119.6</v>
      </c>
      <c r="F40">
        <v>118.8</v>
      </c>
      <c r="G40">
        <v>124.1</v>
      </c>
      <c r="H40">
        <v>114.1</v>
      </c>
      <c r="I40">
        <v>106.8</v>
      </c>
      <c r="J40">
        <v>113.9</v>
      </c>
      <c r="K40">
        <v>122.2</v>
      </c>
      <c r="L40">
        <v>108.9</v>
      </c>
      <c r="M40">
        <v>100.2</v>
      </c>
      <c r="N40">
        <v>111</v>
      </c>
      <c r="O40">
        <v>112.3</v>
      </c>
      <c r="P40">
        <v>118.1</v>
      </c>
      <c r="Q40">
        <v>115.8</v>
      </c>
    </row>
    <row r="41" spans="1:17" hidden="1" x14ac:dyDescent="0.25">
      <c r="A41" t="s">
        <v>60</v>
      </c>
      <c r="B41">
        <v>2014</v>
      </c>
      <c r="C41" t="s">
        <v>116</v>
      </c>
      <c r="E41">
        <v>119.4</v>
      </c>
      <c r="F41">
        <v>117.7</v>
      </c>
      <c r="G41">
        <v>121.2</v>
      </c>
      <c r="H41">
        <v>115</v>
      </c>
      <c r="I41">
        <v>109</v>
      </c>
      <c r="J41">
        <v>116.6</v>
      </c>
      <c r="K41">
        <v>116</v>
      </c>
      <c r="L41">
        <v>109.8</v>
      </c>
      <c r="M41">
        <v>101.1</v>
      </c>
      <c r="N41">
        <v>110.4</v>
      </c>
      <c r="O41">
        <v>112.9</v>
      </c>
      <c r="P41">
        <v>117.8</v>
      </c>
      <c r="Q41">
        <v>115.3</v>
      </c>
    </row>
    <row r="42" spans="1:17" hidden="1" x14ac:dyDescent="0.25">
      <c r="A42" t="s">
        <v>85</v>
      </c>
      <c r="B42">
        <v>2014</v>
      </c>
      <c r="C42" t="s">
        <v>116</v>
      </c>
      <c r="E42">
        <v>121.9</v>
      </c>
      <c r="F42">
        <v>122</v>
      </c>
      <c r="G42">
        <v>124.5</v>
      </c>
      <c r="H42">
        <v>115.2</v>
      </c>
      <c r="I42">
        <v>102.5</v>
      </c>
      <c r="J42">
        <v>114.1</v>
      </c>
      <c r="K42">
        <v>111.5</v>
      </c>
      <c r="L42">
        <v>108.2</v>
      </c>
      <c r="M42">
        <v>95.4</v>
      </c>
      <c r="N42">
        <v>113.5</v>
      </c>
      <c r="O42">
        <v>112.1</v>
      </c>
      <c r="P42">
        <v>119.9</v>
      </c>
      <c r="Q42">
        <v>115.2</v>
      </c>
    </row>
    <row r="43" spans="1:17" hidden="1" x14ac:dyDescent="0.25">
      <c r="A43" t="s">
        <v>104</v>
      </c>
      <c r="B43">
        <v>2014</v>
      </c>
      <c r="C43" t="s">
        <v>116</v>
      </c>
      <c r="E43">
        <v>120.2</v>
      </c>
      <c r="F43">
        <v>119.2</v>
      </c>
      <c r="G43">
        <v>122.5</v>
      </c>
      <c r="H43">
        <v>115.1</v>
      </c>
      <c r="I43">
        <v>106.6</v>
      </c>
      <c r="J43">
        <v>115.4</v>
      </c>
      <c r="K43">
        <v>114.5</v>
      </c>
      <c r="L43">
        <v>109.3</v>
      </c>
      <c r="M43">
        <v>99.2</v>
      </c>
      <c r="N43">
        <v>111.4</v>
      </c>
      <c r="O43">
        <v>112.6</v>
      </c>
      <c r="P43">
        <v>118.8</v>
      </c>
      <c r="Q43">
        <v>115.3</v>
      </c>
    </row>
    <row r="44" spans="1:17" hidden="1" x14ac:dyDescent="0.25">
      <c r="A44" t="s">
        <v>60</v>
      </c>
      <c r="B44">
        <v>2014</v>
      </c>
      <c r="C44" t="s">
        <v>138</v>
      </c>
      <c r="E44">
        <v>120.1</v>
      </c>
      <c r="F44">
        <v>118.1</v>
      </c>
      <c r="G44">
        <v>120.7</v>
      </c>
      <c r="H44">
        <v>116.1</v>
      </c>
      <c r="I44">
        <v>109.3</v>
      </c>
      <c r="J44">
        <v>119.6</v>
      </c>
      <c r="K44">
        <v>117.9</v>
      </c>
      <c r="L44">
        <v>110.2</v>
      </c>
      <c r="M44">
        <v>101.2</v>
      </c>
      <c r="N44">
        <v>110.7</v>
      </c>
      <c r="O44">
        <v>113</v>
      </c>
      <c r="P44">
        <v>118.3</v>
      </c>
      <c r="Q44">
        <v>116.2</v>
      </c>
    </row>
    <row r="45" spans="1:17" hidden="1" x14ac:dyDescent="0.25">
      <c r="A45" t="s">
        <v>85</v>
      </c>
      <c r="B45">
        <v>2014</v>
      </c>
      <c r="C45" t="s">
        <v>138</v>
      </c>
      <c r="E45">
        <v>122.1</v>
      </c>
      <c r="F45">
        <v>121.4</v>
      </c>
      <c r="G45">
        <v>121.5</v>
      </c>
      <c r="H45">
        <v>116.2</v>
      </c>
      <c r="I45">
        <v>102.8</v>
      </c>
      <c r="J45">
        <v>117.7</v>
      </c>
      <c r="K45">
        <v>113.3</v>
      </c>
      <c r="L45">
        <v>108.9</v>
      </c>
      <c r="M45">
        <v>96.3</v>
      </c>
      <c r="N45">
        <v>114.1</v>
      </c>
      <c r="O45">
        <v>112.2</v>
      </c>
      <c r="P45">
        <v>120.5</v>
      </c>
      <c r="Q45">
        <v>116</v>
      </c>
    </row>
    <row r="46" spans="1:17" hidden="1" x14ac:dyDescent="0.25">
      <c r="A46" t="s">
        <v>104</v>
      </c>
      <c r="B46">
        <v>2014</v>
      </c>
      <c r="C46" t="s">
        <v>138</v>
      </c>
      <c r="E46">
        <v>120.7</v>
      </c>
      <c r="F46">
        <v>119.3</v>
      </c>
      <c r="G46">
        <v>121</v>
      </c>
      <c r="H46">
        <v>116.1</v>
      </c>
      <c r="I46">
        <v>106.9</v>
      </c>
      <c r="J46">
        <v>118.7</v>
      </c>
      <c r="K46">
        <v>116.3</v>
      </c>
      <c r="L46">
        <v>109.8</v>
      </c>
      <c r="M46">
        <v>99.6</v>
      </c>
      <c r="N46">
        <v>111.8</v>
      </c>
      <c r="O46">
        <v>112.7</v>
      </c>
      <c r="P46">
        <v>119.3</v>
      </c>
      <c r="Q46">
        <v>116.1</v>
      </c>
    </row>
    <row r="47" spans="1:17" hidden="1" x14ac:dyDescent="0.25">
      <c r="A47" t="s">
        <v>60</v>
      </c>
      <c r="B47">
        <v>2014</v>
      </c>
      <c r="C47" t="s">
        <v>154</v>
      </c>
      <c r="E47">
        <v>120.2</v>
      </c>
      <c r="F47">
        <v>118.9</v>
      </c>
      <c r="G47">
        <v>118.1</v>
      </c>
      <c r="H47">
        <v>117</v>
      </c>
      <c r="I47">
        <v>109.7</v>
      </c>
      <c r="J47">
        <v>125.5</v>
      </c>
      <c r="K47">
        <v>120.5</v>
      </c>
      <c r="L47">
        <v>111</v>
      </c>
      <c r="M47">
        <v>102.6</v>
      </c>
      <c r="N47">
        <v>111.2</v>
      </c>
      <c r="O47">
        <v>113.5</v>
      </c>
      <c r="P47">
        <v>118.7</v>
      </c>
      <c r="Q47">
        <v>117.2</v>
      </c>
    </row>
    <row r="48" spans="1:17" hidden="1" x14ac:dyDescent="0.25">
      <c r="A48" t="s">
        <v>85</v>
      </c>
      <c r="B48">
        <v>2014</v>
      </c>
      <c r="C48" t="s">
        <v>154</v>
      </c>
      <c r="E48">
        <v>122.5</v>
      </c>
      <c r="F48">
        <v>121.7</v>
      </c>
      <c r="G48">
        <v>113.3</v>
      </c>
      <c r="H48">
        <v>117</v>
      </c>
      <c r="I48">
        <v>103.1</v>
      </c>
      <c r="J48">
        <v>126.7</v>
      </c>
      <c r="K48">
        <v>121.2</v>
      </c>
      <c r="L48">
        <v>111</v>
      </c>
      <c r="M48">
        <v>100.3</v>
      </c>
      <c r="N48">
        <v>115.3</v>
      </c>
      <c r="O48">
        <v>112.7</v>
      </c>
      <c r="P48">
        <v>121</v>
      </c>
      <c r="Q48">
        <v>118.2</v>
      </c>
    </row>
    <row r="49" spans="1:17" hidden="1" x14ac:dyDescent="0.25">
      <c r="A49" t="s">
        <v>104</v>
      </c>
      <c r="B49">
        <v>2014</v>
      </c>
      <c r="C49" t="s">
        <v>154</v>
      </c>
      <c r="E49">
        <v>120.9</v>
      </c>
      <c r="F49">
        <v>119.9</v>
      </c>
      <c r="G49">
        <v>116.2</v>
      </c>
      <c r="H49">
        <v>117</v>
      </c>
      <c r="I49">
        <v>107.3</v>
      </c>
      <c r="J49">
        <v>126.1</v>
      </c>
      <c r="K49">
        <v>120.7</v>
      </c>
      <c r="L49">
        <v>111</v>
      </c>
      <c r="M49">
        <v>101.8</v>
      </c>
      <c r="N49">
        <v>112.6</v>
      </c>
      <c r="O49">
        <v>113.2</v>
      </c>
      <c r="P49">
        <v>119.8</v>
      </c>
      <c r="Q49">
        <v>117.6</v>
      </c>
    </row>
    <row r="50" spans="1:17" x14ac:dyDescent="0.25">
      <c r="A50" t="s">
        <v>60</v>
      </c>
      <c r="B50">
        <v>2014</v>
      </c>
      <c r="C50" t="s">
        <v>167</v>
      </c>
      <c r="D50" t="str">
        <f t="shared" ref="D50:D55" si="1">C50&amp;" "&amp;B50</f>
        <v>May 2014</v>
      </c>
      <c r="E50">
        <v>120.3</v>
      </c>
      <c r="F50">
        <v>120.2</v>
      </c>
      <c r="G50">
        <v>116.9</v>
      </c>
      <c r="H50">
        <v>118</v>
      </c>
      <c r="I50">
        <v>110.1</v>
      </c>
      <c r="J50">
        <v>126.3</v>
      </c>
      <c r="K50">
        <v>123.9</v>
      </c>
      <c r="L50">
        <v>111.5</v>
      </c>
      <c r="M50">
        <v>103.5</v>
      </c>
      <c r="N50">
        <v>111.6</v>
      </c>
      <c r="O50">
        <v>114.2</v>
      </c>
      <c r="P50">
        <v>119.2</v>
      </c>
      <c r="Q50">
        <v>118.2</v>
      </c>
    </row>
    <row r="51" spans="1:17" x14ac:dyDescent="0.25">
      <c r="A51" t="s">
        <v>85</v>
      </c>
      <c r="B51">
        <v>2014</v>
      </c>
      <c r="C51" t="s">
        <v>167</v>
      </c>
      <c r="D51" t="str">
        <f t="shared" si="1"/>
        <v>May 2014</v>
      </c>
      <c r="E51">
        <v>122.7</v>
      </c>
      <c r="F51">
        <v>124.1</v>
      </c>
      <c r="G51">
        <v>114.2</v>
      </c>
      <c r="H51">
        <v>119.1</v>
      </c>
      <c r="I51">
        <v>103.5</v>
      </c>
      <c r="J51">
        <v>129.19999999999999</v>
      </c>
      <c r="K51">
        <v>127</v>
      </c>
      <c r="L51">
        <v>112.6</v>
      </c>
      <c r="M51">
        <v>101.3</v>
      </c>
      <c r="N51">
        <v>117</v>
      </c>
      <c r="O51">
        <v>112.9</v>
      </c>
      <c r="P51">
        <v>121.7</v>
      </c>
      <c r="Q51">
        <v>120</v>
      </c>
    </row>
    <row r="52" spans="1:17" x14ac:dyDescent="0.25">
      <c r="A52" t="s">
        <v>104</v>
      </c>
      <c r="B52">
        <v>2014</v>
      </c>
      <c r="C52" t="s">
        <v>167</v>
      </c>
      <c r="D52" t="str">
        <f t="shared" si="1"/>
        <v>May 2014</v>
      </c>
      <c r="E52">
        <v>121.1</v>
      </c>
      <c r="F52">
        <v>121.6</v>
      </c>
      <c r="G52">
        <v>115.9</v>
      </c>
      <c r="H52">
        <v>118.4</v>
      </c>
      <c r="I52">
        <v>107.7</v>
      </c>
      <c r="J52">
        <v>127.7</v>
      </c>
      <c r="K52">
        <v>125</v>
      </c>
      <c r="L52">
        <v>111.9</v>
      </c>
      <c r="M52">
        <v>102.8</v>
      </c>
      <c r="N52">
        <v>113.4</v>
      </c>
      <c r="O52">
        <v>113.7</v>
      </c>
      <c r="P52">
        <v>120.4</v>
      </c>
      <c r="Q52">
        <v>118.9</v>
      </c>
    </row>
    <row r="53" spans="1:17" x14ac:dyDescent="0.25">
      <c r="A53" t="s">
        <v>60</v>
      </c>
      <c r="B53">
        <v>2014</v>
      </c>
      <c r="C53" t="s">
        <v>177</v>
      </c>
      <c r="D53" t="str">
        <f t="shared" si="1"/>
        <v>June 2014</v>
      </c>
      <c r="E53">
        <v>120.7</v>
      </c>
      <c r="F53">
        <v>121.6</v>
      </c>
      <c r="G53">
        <v>116.1</v>
      </c>
      <c r="H53">
        <v>119.3</v>
      </c>
      <c r="I53">
        <v>110.3</v>
      </c>
      <c r="J53">
        <v>125.8</v>
      </c>
      <c r="K53">
        <v>129.30000000000001</v>
      </c>
      <c r="L53">
        <v>112.2</v>
      </c>
      <c r="M53">
        <v>103.6</v>
      </c>
      <c r="N53">
        <v>112.3</v>
      </c>
      <c r="O53">
        <v>114.9</v>
      </c>
      <c r="P53">
        <v>120.1</v>
      </c>
      <c r="Q53">
        <v>119.5</v>
      </c>
    </row>
    <row r="54" spans="1:17" x14ac:dyDescent="0.25">
      <c r="A54" t="s">
        <v>85</v>
      </c>
      <c r="B54">
        <v>2014</v>
      </c>
      <c r="C54" t="s">
        <v>177</v>
      </c>
      <c r="D54" t="str">
        <f t="shared" si="1"/>
        <v>June 2014</v>
      </c>
      <c r="E54">
        <v>123.1</v>
      </c>
      <c r="F54">
        <v>125.9</v>
      </c>
      <c r="G54">
        <v>115.4</v>
      </c>
      <c r="H54">
        <v>120.4</v>
      </c>
      <c r="I54">
        <v>103.4</v>
      </c>
      <c r="J54">
        <v>131.19999999999999</v>
      </c>
      <c r="K54">
        <v>137.5</v>
      </c>
      <c r="L54">
        <v>112.8</v>
      </c>
      <c r="M54">
        <v>101.4</v>
      </c>
      <c r="N54">
        <v>118.3</v>
      </c>
      <c r="O54">
        <v>113.2</v>
      </c>
      <c r="P54">
        <v>122.4</v>
      </c>
      <c r="Q54">
        <v>122</v>
      </c>
    </row>
    <row r="55" spans="1:17" x14ac:dyDescent="0.25">
      <c r="A55" t="s">
        <v>104</v>
      </c>
      <c r="B55">
        <v>2014</v>
      </c>
      <c r="C55" t="s">
        <v>177</v>
      </c>
      <c r="D55" t="str">
        <f t="shared" si="1"/>
        <v>June 2014</v>
      </c>
      <c r="E55">
        <v>121.5</v>
      </c>
      <c r="F55">
        <v>123.1</v>
      </c>
      <c r="G55">
        <v>115.8</v>
      </c>
      <c r="H55">
        <v>119.7</v>
      </c>
      <c r="I55">
        <v>107.8</v>
      </c>
      <c r="J55">
        <v>128.30000000000001</v>
      </c>
      <c r="K55">
        <v>132.1</v>
      </c>
      <c r="L55">
        <v>112.4</v>
      </c>
      <c r="M55">
        <v>102.9</v>
      </c>
      <c r="N55">
        <v>114.3</v>
      </c>
      <c r="O55">
        <v>114.2</v>
      </c>
      <c r="P55">
        <v>121.2</v>
      </c>
      <c r="Q55">
        <v>120.4</v>
      </c>
    </row>
    <row r="56" spans="1:17" hidden="1" x14ac:dyDescent="0.25">
      <c r="A56" t="s">
        <v>60</v>
      </c>
      <c r="B56">
        <v>2014</v>
      </c>
      <c r="C56" t="s">
        <v>194</v>
      </c>
      <c r="E56">
        <v>121.7</v>
      </c>
      <c r="F56">
        <v>122.5</v>
      </c>
      <c r="G56">
        <v>117.7</v>
      </c>
      <c r="H56">
        <v>120.6</v>
      </c>
      <c r="I56">
        <v>110.4</v>
      </c>
      <c r="J56">
        <v>129.1</v>
      </c>
      <c r="K56">
        <v>150.1</v>
      </c>
      <c r="L56">
        <v>113.2</v>
      </c>
      <c r="M56">
        <v>104.8</v>
      </c>
      <c r="N56">
        <v>113.3</v>
      </c>
      <c r="O56">
        <v>115.6</v>
      </c>
      <c r="P56">
        <v>120.9</v>
      </c>
      <c r="Q56">
        <v>123.3</v>
      </c>
    </row>
    <row r="57" spans="1:17" hidden="1" x14ac:dyDescent="0.25">
      <c r="A57" t="s">
        <v>85</v>
      </c>
      <c r="B57">
        <v>2014</v>
      </c>
      <c r="C57" t="s">
        <v>194</v>
      </c>
      <c r="E57">
        <v>123.8</v>
      </c>
      <c r="F57">
        <v>126.4</v>
      </c>
      <c r="G57">
        <v>118</v>
      </c>
      <c r="H57">
        <v>121.6</v>
      </c>
      <c r="I57">
        <v>103.5</v>
      </c>
      <c r="J57">
        <v>133.69999999999999</v>
      </c>
      <c r="K57">
        <v>172.4</v>
      </c>
      <c r="L57">
        <v>113.1</v>
      </c>
      <c r="M57">
        <v>102.7</v>
      </c>
      <c r="N57">
        <v>120</v>
      </c>
      <c r="O57">
        <v>113.8</v>
      </c>
      <c r="P57">
        <v>123.4</v>
      </c>
      <c r="Q57">
        <v>127.1</v>
      </c>
    </row>
    <row r="58" spans="1:17" hidden="1" x14ac:dyDescent="0.25">
      <c r="A58" t="s">
        <v>104</v>
      </c>
      <c r="B58">
        <v>2014</v>
      </c>
      <c r="C58" t="s">
        <v>194</v>
      </c>
      <c r="E58">
        <v>122.4</v>
      </c>
      <c r="F58">
        <v>123.9</v>
      </c>
      <c r="G58">
        <v>117.8</v>
      </c>
      <c r="H58">
        <v>121</v>
      </c>
      <c r="I58">
        <v>107.9</v>
      </c>
      <c r="J58">
        <v>131.19999999999999</v>
      </c>
      <c r="K58">
        <v>157.69999999999999</v>
      </c>
      <c r="L58">
        <v>113.2</v>
      </c>
      <c r="M58">
        <v>104.1</v>
      </c>
      <c r="N58">
        <v>115.5</v>
      </c>
      <c r="O58">
        <v>114.8</v>
      </c>
      <c r="P58">
        <v>122.1</v>
      </c>
      <c r="Q58">
        <v>124.7</v>
      </c>
    </row>
    <row r="59" spans="1:17" hidden="1" x14ac:dyDescent="0.25">
      <c r="A59" t="s">
        <v>60</v>
      </c>
      <c r="B59">
        <v>2014</v>
      </c>
      <c r="C59" t="s">
        <v>213</v>
      </c>
      <c r="E59">
        <v>121.8</v>
      </c>
      <c r="F59">
        <v>122.8</v>
      </c>
      <c r="G59">
        <v>117.8</v>
      </c>
      <c r="H59">
        <v>121.9</v>
      </c>
      <c r="I59">
        <v>110.6</v>
      </c>
      <c r="J59">
        <v>129.69999999999999</v>
      </c>
      <c r="K59">
        <v>161.1</v>
      </c>
      <c r="L59">
        <v>114.1</v>
      </c>
      <c r="M59">
        <v>105.1</v>
      </c>
      <c r="N59">
        <v>114.6</v>
      </c>
      <c r="O59">
        <v>115.8</v>
      </c>
      <c r="P59">
        <v>121.7</v>
      </c>
      <c r="Q59">
        <v>125.3</v>
      </c>
    </row>
    <row r="60" spans="1:17" hidden="1" x14ac:dyDescent="0.25">
      <c r="A60" t="s">
        <v>85</v>
      </c>
      <c r="B60">
        <v>2014</v>
      </c>
      <c r="C60" t="s">
        <v>213</v>
      </c>
      <c r="E60">
        <v>124.8</v>
      </c>
      <c r="F60">
        <v>127.3</v>
      </c>
      <c r="G60">
        <v>116.5</v>
      </c>
      <c r="H60">
        <v>122.2</v>
      </c>
      <c r="I60">
        <v>103.6</v>
      </c>
      <c r="J60">
        <v>132.69999999999999</v>
      </c>
      <c r="K60">
        <v>181.9</v>
      </c>
      <c r="L60">
        <v>115.2</v>
      </c>
      <c r="M60">
        <v>102.7</v>
      </c>
      <c r="N60">
        <v>122.1</v>
      </c>
      <c r="O60">
        <v>114.4</v>
      </c>
      <c r="P60">
        <v>124.7</v>
      </c>
      <c r="Q60">
        <v>128.9</v>
      </c>
    </row>
    <row r="61" spans="1:17" hidden="1" x14ac:dyDescent="0.25">
      <c r="A61" t="s">
        <v>104</v>
      </c>
      <c r="B61">
        <v>2014</v>
      </c>
      <c r="C61" t="s">
        <v>213</v>
      </c>
      <c r="E61">
        <v>122.7</v>
      </c>
      <c r="F61">
        <v>124.4</v>
      </c>
      <c r="G61">
        <v>117.3</v>
      </c>
      <c r="H61">
        <v>122</v>
      </c>
      <c r="I61">
        <v>108</v>
      </c>
      <c r="J61">
        <v>131.1</v>
      </c>
      <c r="K61">
        <v>168.2</v>
      </c>
      <c r="L61">
        <v>114.5</v>
      </c>
      <c r="M61">
        <v>104.3</v>
      </c>
      <c r="N61">
        <v>117.1</v>
      </c>
      <c r="O61">
        <v>115.2</v>
      </c>
      <c r="P61">
        <v>123.1</v>
      </c>
      <c r="Q61">
        <v>126.6</v>
      </c>
    </row>
    <row r="62" spans="1:17" hidden="1" x14ac:dyDescent="0.25">
      <c r="A62" t="s">
        <v>60</v>
      </c>
      <c r="B62">
        <v>2014</v>
      </c>
      <c r="C62" t="s">
        <v>228</v>
      </c>
      <c r="E62">
        <v>122.3</v>
      </c>
      <c r="F62">
        <v>122.4</v>
      </c>
      <c r="G62">
        <v>117.8</v>
      </c>
      <c r="H62">
        <v>122.7</v>
      </c>
      <c r="I62">
        <v>110.4</v>
      </c>
      <c r="J62">
        <v>129.80000000000001</v>
      </c>
      <c r="K62">
        <v>158.80000000000001</v>
      </c>
      <c r="L62">
        <v>115</v>
      </c>
      <c r="M62">
        <v>104.7</v>
      </c>
      <c r="N62">
        <v>114.9</v>
      </c>
      <c r="O62">
        <v>116.5</v>
      </c>
      <c r="P62">
        <v>122.6</v>
      </c>
      <c r="Q62">
        <v>125.3</v>
      </c>
    </row>
    <row r="63" spans="1:17" hidden="1" x14ac:dyDescent="0.25">
      <c r="A63" t="s">
        <v>85</v>
      </c>
      <c r="B63">
        <v>2014</v>
      </c>
      <c r="C63" t="s">
        <v>228</v>
      </c>
      <c r="E63">
        <v>124.2</v>
      </c>
      <c r="F63">
        <v>125.4</v>
      </c>
      <c r="G63">
        <v>116.4</v>
      </c>
      <c r="H63">
        <v>122.7</v>
      </c>
      <c r="I63">
        <v>103.5</v>
      </c>
      <c r="J63">
        <v>124.5</v>
      </c>
      <c r="K63">
        <v>168.6</v>
      </c>
      <c r="L63">
        <v>116.9</v>
      </c>
      <c r="M63">
        <v>101.9</v>
      </c>
      <c r="N63">
        <v>122.9</v>
      </c>
      <c r="O63">
        <v>114.8</v>
      </c>
      <c r="P63">
        <v>125.2</v>
      </c>
      <c r="Q63">
        <v>126.7</v>
      </c>
    </row>
    <row r="64" spans="1:17" hidden="1" x14ac:dyDescent="0.25">
      <c r="A64" t="s">
        <v>104</v>
      </c>
      <c r="B64">
        <v>2014</v>
      </c>
      <c r="C64" t="s">
        <v>228</v>
      </c>
      <c r="E64">
        <v>122.9</v>
      </c>
      <c r="F64">
        <v>123.5</v>
      </c>
      <c r="G64">
        <v>117.3</v>
      </c>
      <c r="H64">
        <v>122.7</v>
      </c>
      <c r="I64">
        <v>107.9</v>
      </c>
      <c r="J64">
        <v>127.3</v>
      </c>
      <c r="K64">
        <v>162.1</v>
      </c>
      <c r="L64">
        <v>115.6</v>
      </c>
      <c r="M64">
        <v>103.8</v>
      </c>
      <c r="N64">
        <v>117.6</v>
      </c>
      <c r="O64">
        <v>115.8</v>
      </c>
      <c r="P64">
        <v>123.8</v>
      </c>
      <c r="Q64">
        <v>125.8</v>
      </c>
    </row>
    <row r="65" spans="1:17" hidden="1" x14ac:dyDescent="0.25">
      <c r="A65" t="s">
        <v>60</v>
      </c>
      <c r="B65">
        <v>2014</v>
      </c>
      <c r="C65" t="s">
        <v>238</v>
      </c>
      <c r="E65">
        <v>122.6</v>
      </c>
      <c r="F65">
        <v>122.5</v>
      </c>
      <c r="G65">
        <v>118.3</v>
      </c>
      <c r="H65">
        <v>123.2</v>
      </c>
      <c r="I65">
        <v>110.5</v>
      </c>
      <c r="J65">
        <v>128.9</v>
      </c>
      <c r="K65">
        <v>155.30000000000001</v>
      </c>
      <c r="L65">
        <v>115.5</v>
      </c>
      <c r="M65">
        <v>104</v>
      </c>
      <c r="N65">
        <v>115.3</v>
      </c>
      <c r="O65">
        <v>116.8</v>
      </c>
      <c r="P65">
        <v>123.2</v>
      </c>
      <c r="Q65">
        <v>125.1</v>
      </c>
    </row>
    <row r="66" spans="1:17" hidden="1" x14ac:dyDescent="0.25">
      <c r="A66" t="s">
        <v>85</v>
      </c>
      <c r="B66">
        <v>2014</v>
      </c>
      <c r="C66" t="s">
        <v>238</v>
      </c>
      <c r="E66">
        <v>124.6</v>
      </c>
      <c r="F66">
        <v>126.1</v>
      </c>
      <c r="G66">
        <v>117.8</v>
      </c>
      <c r="H66">
        <v>123.1</v>
      </c>
      <c r="I66">
        <v>103.5</v>
      </c>
      <c r="J66">
        <v>123.5</v>
      </c>
      <c r="K66">
        <v>159.6</v>
      </c>
      <c r="L66">
        <v>117.4</v>
      </c>
      <c r="M66">
        <v>101.2</v>
      </c>
      <c r="N66">
        <v>123.8</v>
      </c>
      <c r="O66">
        <v>115.2</v>
      </c>
      <c r="P66">
        <v>125.9</v>
      </c>
      <c r="Q66">
        <v>125.8</v>
      </c>
    </row>
    <row r="67" spans="1:17" hidden="1" x14ac:dyDescent="0.25">
      <c r="A67" t="s">
        <v>104</v>
      </c>
      <c r="B67">
        <v>2014</v>
      </c>
      <c r="C67" t="s">
        <v>238</v>
      </c>
      <c r="E67">
        <v>123.2</v>
      </c>
      <c r="F67">
        <v>123.8</v>
      </c>
      <c r="G67">
        <v>118.1</v>
      </c>
      <c r="H67">
        <v>123.2</v>
      </c>
      <c r="I67">
        <v>107.9</v>
      </c>
      <c r="J67">
        <v>126.4</v>
      </c>
      <c r="K67">
        <v>156.80000000000001</v>
      </c>
      <c r="L67">
        <v>116.1</v>
      </c>
      <c r="M67">
        <v>103.1</v>
      </c>
      <c r="N67">
        <v>118.1</v>
      </c>
      <c r="O67">
        <v>116.1</v>
      </c>
      <c r="P67">
        <v>124.5</v>
      </c>
      <c r="Q67">
        <v>125.4</v>
      </c>
    </row>
    <row r="68" spans="1:17" hidden="1" x14ac:dyDescent="0.25">
      <c r="A68" t="s">
        <v>60</v>
      </c>
      <c r="B68">
        <v>2014</v>
      </c>
      <c r="C68" t="s">
        <v>264</v>
      </c>
      <c r="E68">
        <v>122.7</v>
      </c>
      <c r="F68">
        <v>122.6</v>
      </c>
      <c r="G68">
        <v>119.9</v>
      </c>
      <c r="H68">
        <v>124</v>
      </c>
      <c r="I68">
        <v>110.5</v>
      </c>
      <c r="J68">
        <v>128.80000000000001</v>
      </c>
      <c r="K68">
        <v>152</v>
      </c>
      <c r="L68">
        <v>116.2</v>
      </c>
      <c r="M68">
        <v>103.3</v>
      </c>
      <c r="N68">
        <v>115.8</v>
      </c>
      <c r="O68">
        <v>116.8</v>
      </c>
      <c r="P68">
        <v>124.5</v>
      </c>
      <c r="Q68">
        <v>124.9</v>
      </c>
    </row>
    <row r="69" spans="1:17" hidden="1" x14ac:dyDescent="0.25">
      <c r="A69" t="s">
        <v>85</v>
      </c>
      <c r="B69">
        <v>2014</v>
      </c>
      <c r="C69" t="s">
        <v>264</v>
      </c>
      <c r="E69">
        <v>124.5</v>
      </c>
      <c r="F69">
        <v>125.6</v>
      </c>
      <c r="G69">
        <v>122.7</v>
      </c>
      <c r="H69">
        <v>124.6</v>
      </c>
      <c r="I69">
        <v>103.2</v>
      </c>
      <c r="J69">
        <v>122.2</v>
      </c>
      <c r="K69">
        <v>153.19999999999999</v>
      </c>
      <c r="L69">
        <v>119.3</v>
      </c>
      <c r="M69">
        <v>99.8</v>
      </c>
      <c r="N69">
        <v>124.6</v>
      </c>
      <c r="O69">
        <v>115.8</v>
      </c>
      <c r="P69">
        <v>126.9</v>
      </c>
      <c r="Q69">
        <v>125.4</v>
      </c>
    </row>
    <row r="70" spans="1:17" hidden="1" x14ac:dyDescent="0.25">
      <c r="A70" t="s">
        <v>104</v>
      </c>
      <c r="B70">
        <v>2014</v>
      </c>
      <c r="C70" t="s">
        <v>264</v>
      </c>
      <c r="E70">
        <v>123.3</v>
      </c>
      <c r="F70">
        <v>123.7</v>
      </c>
      <c r="G70">
        <v>121</v>
      </c>
      <c r="H70">
        <v>124.2</v>
      </c>
      <c r="I70">
        <v>107.8</v>
      </c>
      <c r="J70">
        <v>125.7</v>
      </c>
      <c r="K70">
        <v>152.4</v>
      </c>
      <c r="L70">
        <v>117.2</v>
      </c>
      <c r="M70">
        <v>102.1</v>
      </c>
      <c r="N70">
        <v>118.7</v>
      </c>
      <c r="O70">
        <v>116.4</v>
      </c>
      <c r="P70">
        <v>125.6</v>
      </c>
      <c r="Q70">
        <v>125.1</v>
      </c>
    </row>
    <row r="71" spans="1:17" hidden="1" x14ac:dyDescent="0.25">
      <c r="A71" t="s">
        <v>60</v>
      </c>
      <c r="B71">
        <v>2014</v>
      </c>
      <c r="C71" t="s">
        <v>273</v>
      </c>
      <c r="E71">
        <v>122.4</v>
      </c>
      <c r="F71">
        <v>122.4</v>
      </c>
      <c r="G71">
        <v>121.8</v>
      </c>
      <c r="H71">
        <v>124.2</v>
      </c>
      <c r="I71">
        <v>110.2</v>
      </c>
      <c r="J71">
        <v>128.6</v>
      </c>
      <c r="K71">
        <v>140.30000000000001</v>
      </c>
      <c r="L71">
        <v>116.3</v>
      </c>
      <c r="M71">
        <v>102</v>
      </c>
      <c r="N71">
        <v>116</v>
      </c>
      <c r="O71">
        <v>117.3</v>
      </c>
      <c r="P71">
        <v>124.8</v>
      </c>
      <c r="Q71">
        <v>123.3</v>
      </c>
    </row>
    <row r="72" spans="1:17" hidden="1" x14ac:dyDescent="0.25">
      <c r="A72" t="s">
        <v>85</v>
      </c>
      <c r="B72">
        <v>2014</v>
      </c>
      <c r="C72" t="s">
        <v>273</v>
      </c>
      <c r="E72">
        <v>124</v>
      </c>
      <c r="F72">
        <v>124.7</v>
      </c>
      <c r="G72">
        <v>126.3</v>
      </c>
      <c r="H72">
        <v>124.9</v>
      </c>
      <c r="I72">
        <v>103</v>
      </c>
      <c r="J72">
        <v>122.3</v>
      </c>
      <c r="K72">
        <v>141</v>
      </c>
      <c r="L72">
        <v>120.1</v>
      </c>
      <c r="M72">
        <v>97.8</v>
      </c>
      <c r="N72">
        <v>125.4</v>
      </c>
      <c r="O72">
        <v>116.1</v>
      </c>
      <c r="P72">
        <v>127.6</v>
      </c>
      <c r="Q72">
        <v>124</v>
      </c>
    </row>
    <row r="73" spans="1:17" hidden="1" x14ac:dyDescent="0.25">
      <c r="A73" t="s">
        <v>104</v>
      </c>
      <c r="B73">
        <v>2014</v>
      </c>
      <c r="C73" t="s">
        <v>273</v>
      </c>
      <c r="E73">
        <v>122.9</v>
      </c>
      <c r="F73">
        <v>123.2</v>
      </c>
      <c r="G73">
        <v>123.5</v>
      </c>
      <c r="H73">
        <v>124.5</v>
      </c>
      <c r="I73">
        <v>107.6</v>
      </c>
      <c r="J73">
        <v>125.7</v>
      </c>
      <c r="K73">
        <v>140.5</v>
      </c>
      <c r="L73">
        <v>117.6</v>
      </c>
      <c r="M73">
        <v>100.6</v>
      </c>
      <c r="N73">
        <v>119.1</v>
      </c>
      <c r="O73">
        <v>116.8</v>
      </c>
      <c r="P73">
        <v>126.1</v>
      </c>
      <c r="Q73">
        <v>123.6</v>
      </c>
    </row>
    <row r="74" spans="1:17" hidden="1" x14ac:dyDescent="0.25">
      <c r="A74" t="s">
        <v>60</v>
      </c>
      <c r="B74">
        <v>2015</v>
      </c>
      <c r="C74" t="s">
        <v>62</v>
      </c>
      <c r="E74">
        <v>123.1</v>
      </c>
      <c r="F74">
        <v>123.1</v>
      </c>
      <c r="G74">
        <v>122.1</v>
      </c>
      <c r="H74">
        <v>124.9</v>
      </c>
      <c r="I74">
        <v>111</v>
      </c>
      <c r="J74">
        <v>130.4</v>
      </c>
      <c r="K74">
        <v>132.30000000000001</v>
      </c>
      <c r="L74">
        <v>117.2</v>
      </c>
      <c r="M74">
        <v>100.5</v>
      </c>
      <c r="N74">
        <v>117.2</v>
      </c>
      <c r="O74">
        <v>117.9</v>
      </c>
      <c r="P74">
        <v>125.6</v>
      </c>
      <c r="Q74">
        <v>122.8</v>
      </c>
    </row>
    <row r="75" spans="1:17" hidden="1" x14ac:dyDescent="0.25">
      <c r="A75" t="s">
        <v>85</v>
      </c>
      <c r="B75">
        <v>2015</v>
      </c>
      <c r="C75" t="s">
        <v>62</v>
      </c>
      <c r="E75">
        <v>124</v>
      </c>
      <c r="F75">
        <v>125.5</v>
      </c>
      <c r="G75">
        <v>126.6</v>
      </c>
      <c r="H75">
        <v>125.2</v>
      </c>
      <c r="I75">
        <v>104.3</v>
      </c>
      <c r="J75">
        <v>121.3</v>
      </c>
      <c r="K75">
        <v>134.4</v>
      </c>
      <c r="L75">
        <v>122.9</v>
      </c>
      <c r="M75">
        <v>96.1</v>
      </c>
      <c r="N75">
        <v>126.6</v>
      </c>
      <c r="O75">
        <v>116.5</v>
      </c>
      <c r="P75">
        <v>128</v>
      </c>
      <c r="Q75">
        <v>123.5</v>
      </c>
    </row>
    <row r="76" spans="1:17" hidden="1" x14ac:dyDescent="0.25">
      <c r="A76" t="s">
        <v>104</v>
      </c>
      <c r="B76">
        <v>2015</v>
      </c>
      <c r="C76" t="s">
        <v>62</v>
      </c>
      <c r="E76">
        <v>123.4</v>
      </c>
      <c r="F76">
        <v>123.9</v>
      </c>
      <c r="G76">
        <v>123.8</v>
      </c>
      <c r="H76">
        <v>125</v>
      </c>
      <c r="I76">
        <v>108.5</v>
      </c>
      <c r="J76">
        <v>126.2</v>
      </c>
      <c r="K76">
        <v>133</v>
      </c>
      <c r="L76">
        <v>119.1</v>
      </c>
      <c r="M76">
        <v>99</v>
      </c>
      <c r="N76">
        <v>120.3</v>
      </c>
      <c r="O76">
        <v>117.3</v>
      </c>
      <c r="P76">
        <v>126.7</v>
      </c>
      <c r="Q76">
        <v>123.1</v>
      </c>
    </row>
    <row r="77" spans="1:17" hidden="1" x14ac:dyDescent="0.25">
      <c r="A77" t="s">
        <v>60</v>
      </c>
      <c r="B77">
        <v>2015</v>
      </c>
      <c r="C77" t="s">
        <v>116</v>
      </c>
      <c r="E77">
        <v>123.4</v>
      </c>
      <c r="F77">
        <v>124.4</v>
      </c>
      <c r="G77">
        <v>122.1</v>
      </c>
      <c r="H77">
        <v>125.8</v>
      </c>
      <c r="I77">
        <v>111.5</v>
      </c>
      <c r="J77">
        <v>129.4</v>
      </c>
      <c r="K77">
        <v>128.19999999999999</v>
      </c>
      <c r="L77">
        <v>118.8</v>
      </c>
      <c r="M77">
        <v>100</v>
      </c>
      <c r="N77">
        <v>118.6</v>
      </c>
      <c r="O77">
        <v>118.8</v>
      </c>
      <c r="P77">
        <v>126.8</v>
      </c>
      <c r="Q77">
        <v>122.8</v>
      </c>
    </row>
    <row r="78" spans="1:17" hidden="1" x14ac:dyDescent="0.25">
      <c r="A78" t="s">
        <v>85</v>
      </c>
      <c r="B78">
        <v>2015</v>
      </c>
      <c r="C78" t="s">
        <v>116</v>
      </c>
      <c r="E78">
        <v>124.3</v>
      </c>
      <c r="F78">
        <v>126.5</v>
      </c>
      <c r="G78">
        <v>119.5</v>
      </c>
      <c r="H78">
        <v>125.6</v>
      </c>
      <c r="I78">
        <v>104.9</v>
      </c>
      <c r="J78">
        <v>121.6</v>
      </c>
      <c r="K78">
        <v>131.80000000000001</v>
      </c>
      <c r="L78">
        <v>125.1</v>
      </c>
      <c r="M78">
        <v>95</v>
      </c>
      <c r="N78">
        <v>127.7</v>
      </c>
      <c r="O78">
        <v>116.8</v>
      </c>
      <c r="P78">
        <v>128.6</v>
      </c>
      <c r="Q78">
        <v>123.7</v>
      </c>
    </row>
    <row r="79" spans="1:17" hidden="1" x14ac:dyDescent="0.25">
      <c r="A79" t="s">
        <v>104</v>
      </c>
      <c r="B79">
        <v>2015</v>
      </c>
      <c r="C79" t="s">
        <v>116</v>
      </c>
      <c r="E79">
        <v>123.7</v>
      </c>
      <c r="F79">
        <v>125.1</v>
      </c>
      <c r="G79">
        <v>121.1</v>
      </c>
      <c r="H79">
        <v>125.7</v>
      </c>
      <c r="I79">
        <v>109.1</v>
      </c>
      <c r="J79">
        <v>125.8</v>
      </c>
      <c r="K79">
        <v>129.4</v>
      </c>
      <c r="L79">
        <v>120.9</v>
      </c>
      <c r="M79">
        <v>98.3</v>
      </c>
      <c r="N79">
        <v>121.6</v>
      </c>
      <c r="O79">
        <v>118</v>
      </c>
      <c r="P79">
        <v>127.6</v>
      </c>
      <c r="Q79">
        <v>123.1</v>
      </c>
    </row>
    <row r="80" spans="1:17" hidden="1" x14ac:dyDescent="0.25">
      <c r="A80" t="s">
        <v>60</v>
      </c>
      <c r="B80">
        <v>2015</v>
      </c>
      <c r="C80" t="s">
        <v>138</v>
      </c>
      <c r="E80">
        <v>123.3</v>
      </c>
      <c r="F80">
        <v>124.7</v>
      </c>
      <c r="G80">
        <v>118.9</v>
      </c>
      <c r="H80">
        <v>126</v>
      </c>
      <c r="I80">
        <v>111.8</v>
      </c>
      <c r="J80">
        <v>130.9</v>
      </c>
      <c r="K80">
        <v>128</v>
      </c>
      <c r="L80">
        <v>119.9</v>
      </c>
      <c r="M80">
        <v>98.9</v>
      </c>
      <c r="N80">
        <v>119.4</v>
      </c>
      <c r="O80">
        <v>118.9</v>
      </c>
      <c r="P80">
        <v>127.7</v>
      </c>
      <c r="Q80">
        <v>123.1</v>
      </c>
    </row>
    <row r="81" spans="1:17" hidden="1" x14ac:dyDescent="0.25">
      <c r="A81" t="s">
        <v>85</v>
      </c>
      <c r="B81">
        <v>2015</v>
      </c>
      <c r="C81" t="s">
        <v>138</v>
      </c>
      <c r="E81">
        <v>124</v>
      </c>
      <c r="F81">
        <v>126.7</v>
      </c>
      <c r="G81">
        <v>113.5</v>
      </c>
      <c r="H81">
        <v>125.9</v>
      </c>
      <c r="I81">
        <v>104.8</v>
      </c>
      <c r="J81">
        <v>123.8</v>
      </c>
      <c r="K81">
        <v>131.4</v>
      </c>
      <c r="L81">
        <v>127.2</v>
      </c>
      <c r="M81">
        <v>93.2</v>
      </c>
      <c r="N81">
        <v>127.4</v>
      </c>
      <c r="O81">
        <v>117</v>
      </c>
      <c r="P81">
        <v>129.19999999999999</v>
      </c>
      <c r="Q81">
        <v>123.9</v>
      </c>
    </row>
    <row r="82" spans="1:17" hidden="1" x14ac:dyDescent="0.25">
      <c r="A82" t="s">
        <v>104</v>
      </c>
      <c r="B82">
        <v>2015</v>
      </c>
      <c r="C82" t="s">
        <v>138</v>
      </c>
      <c r="E82">
        <v>123.5</v>
      </c>
      <c r="F82">
        <v>125.4</v>
      </c>
      <c r="G82">
        <v>116.8</v>
      </c>
      <c r="H82">
        <v>126</v>
      </c>
      <c r="I82">
        <v>109.2</v>
      </c>
      <c r="J82">
        <v>127.6</v>
      </c>
      <c r="K82">
        <v>129.19999999999999</v>
      </c>
      <c r="L82">
        <v>122.4</v>
      </c>
      <c r="M82">
        <v>97</v>
      </c>
      <c r="N82">
        <v>122.1</v>
      </c>
      <c r="O82">
        <v>118.1</v>
      </c>
      <c r="P82">
        <v>128.4</v>
      </c>
      <c r="Q82">
        <v>123.4</v>
      </c>
    </row>
    <row r="83" spans="1:17" hidden="1" x14ac:dyDescent="0.25">
      <c r="A83" t="s">
        <v>60</v>
      </c>
      <c r="B83">
        <v>2015</v>
      </c>
      <c r="C83" t="s">
        <v>154</v>
      </c>
      <c r="E83">
        <v>123.3</v>
      </c>
      <c r="F83">
        <v>125.5</v>
      </c>
      <c r="G83">
        <v>117.2</v>
      </c>
      <c r="H83">
        <v>126.8</v>
      </c>
      <c r="I83">
        <v>111.9</v>
      </c>
      <c r="J83">
        <v>134.19999999999999</v>
      </c>
      <c r="K83">
        <v>127.5</v>
      </c>
      <c r="L83">
        <v>121.5</v>
      </c>
      <c r="M83">
        <v>97.8</v>
      </c>
      <c r="N83">
        <v>119.8</v>
      </c>
      <c r="O83">
        <v>119.4</v>
      </c>
      <c r="P83">
        <v>128.69999999999999</v>
      </c>
      <c r="Q83">
        <v>123.6</v>
      </c>
    </row>
    <row r="84" spans="1:17" hidden="1" x14ac:dyDescent="0.25">
      <c r="A84" t="s">
        <v>85</v>
      </c>
      <c r="B84">
        <v>2015</v>
      </c>
      <c r="C84" t="s">
        <v>154</v>
      </c>
      <c r="E84">
        <v>123.8</v>
      </c>
      <c r="F84">
        <v>128.19999999999999</v>
      </c>
      <c r="G84">
        <v>110</v>
      </c>
      <c r="H84">
        <v>126.3</v>
      </c>
      <c r="I84">
        <v>104.5</v>
      </c>
      <c r="J84">
        <v>130.6</v>
      </c>
      <c r="K84">
        <v>130.80000000000001</v>
      </c>
      <c r="L84">
        <v>131.30000000000001</v>
      </c>
      <c r="M84">
        <v>91.6</v>
      </c>
      <c r="N84">
        <v>127.7</v>
      </c>
      <c r="O84">
        <v>117.2</v>
      </c>
      <c r="P84">
        <v>129.5</v>
      </c>
      <c r="Q84">
        <v>124.6</v>
      </c>
    </row>
    <row r="85" spans="1:17" hidden="1" x14ac:dyDescent="0.25">
      <c r="A85" t="s">
        <v>104</v>
      </c>
      <c r="B85">
        <v>2015</v>
      </c>
      <c r="C85" t="s">
        <v>154</v>
      </c>
      <c r="E85">
        <v>123.5</v>
      </c>
      <c r="F85">
        <v>126.4</v>
      </c>
      <c r="G85">
        <v>114.4</v>
      </c>
      <c r="H85">
        <v>126.6</v>
      </c>
      <c r="I85">
        <v>109.2</v>
      </c>
      <c r="J85">
        <v>132.5</v>
      </c>
      <c r="K85">
        <v>128.6</v>
      </c>
      <c r="L85">
        <v>124.8</v>
      </c>
      <c r="M85">
        <v>95.7</v>
      </c>
      <c r="N85">
        <v>122.4</v>
      </c>
      <c r="O85">
        <v>118.5</v>
      </c>
      <c r="P85">
        <v>129.1</v>
      </c>
      <c r="Q85">
        <v>124</v>
      </c>
    </row>
    <row r="86" spans="1:17" x14ac:dyDescent="0.25">
      <c r="A86" t="s">
        <v>60</v>
      </c>
      <c r="B86">
        <v>2015</v>
      </c>
      <c r="C86" t="s">
        <v>167</v>
      </c>
      <c r="D86" t="str">
        <f t="shared" ref="D86:D91" si="2">C86&amp;" "&amp;B86</f>
        <v>May 2015</v>
      </c>
      <c r="E86">
        <v>123.5</v>
      </c>
      <c r="F86">
        <v>127.1</v>
      </c>
      <c r="G86">
        <v>117.3</v>
      </c>
      <c r="H86">
        <v>127.7</v>
      </c>
      <c r="I86">
        <v>112.5</v>
      </c>
      <c r="J86">
        <v>134.1</v>
      </c>
      <c r="K86">
        <v>128.5</v>
      </c>
      <c r="L86">
        <v>124.3</v>
      </c>
      <c r="M86">
        <v>97.6</v>
      </c>
      <c r="N86">
        <v>120.7</v>
      </c>
      <c r="O86">
        <v>120.2</v>
      </c>
      <c r="P86">
        <v>129.80000000000001</v>
      </c>
      <c r="Q86">
        <v>124.4</v>
      </c>
    </row>
    <row r="87" spans="1:17" x14ac:dyDescent="0.25">
      <c r="A87" t="s">
        <v>85</v>
      </c>
      <c r="B87">
        <v>2015</v>
      </c>
      <c r="C87" t="s">
        <v>167</v>
      </c>
      <c r="D87" t="str">
        <f t="shared" si="2"/>
        <v>May 2015</v>
      </c>
      <c r="E87">
        <v>123.8</v>
      </c>
      <c r="F87">
        <v>129.69999999999999</v>
      </c>
      <c r="G87">
        <v>111.3</v>
      </c>
      <c r="H87">
        <v>126.6</v>
      </c>
      <c r="I87">
        <v>105.2</v>
      </c>
      <c r="J87">
        <v>130.80000000000001</v>
      </c>
      <c r="K87">
        <v>135.6</v>
      </c>
      <c r="L87">
        <v>142.6</v>
      </c>
      <c r="M87">
        <v>90.8</v>
      </c>
      <c r="N87">
        <v>128.80000000000001</v>
      </c>
      <c r="O87">
        <v>117.7</v>
      </c>
      <c r="P87">
        <v>129.9</v>
      </c>
      <c r="Q87">
        <v>126.1</v>
      </c>
    </row>
    <row r="88" spans="1:17" x14ac:dyDescent="0.25">
      <c r="A88" t="s">
        <v>104</v>
      </c>
      <c r="B88">
        <v>2015</v>
      </c>
      <c r="C88" t="s">
        <v>167</v>
      </c>
      <c r="D88" t="str">
        <f t="shared" si="2"/>
        <v>May 2015</v>
      </c>
      <c r="E88">
        <v>123.6</v>
      </c>
      <c r="F88">
        <v>128</v>
      </c>
      <c r="G88">
        <v>115</v>
      </c>
      <c r="H88">
        <v>127.3</v>
      </c>
      <c r="I88">
        <v>109.8</v>
      </c>
      <c r="J88">
        <v>132.6</v>
      </c>
      <c r="K88">
        <v>130.9</v>
      </c>
      <c r="L88">
        <v>130.5</v>
      </c>
      <c r="M88">
        <v>95.3</v>
      </c>
      <c r="N88">
        <v>123.4</v>
      </c>
      <c r="O88">
        <v>119.2</v>
      </c>
      <c r="P88">
        <v>129.80000000000001</v>
      </c>
      <c r="Q88">
        <v>125</v>
      </c>
    </row>
    <row r="89" spans="1:17" x14ac:dyDescent="0.25">
      <c r="A89" t="s">
        <v>60</v>
      </c>
      <c r="B89">
        <v>2015</v>
      </c>
      <c r="C89" t="s">
        <v>177</v>
      </c>
      <c r="D89" t="str">
        <f t="shared" si="2"/>
        <v>June 2015</v>
      </c>
      <c r="E89">
        <v>124.1</v>
      </c>
      <c r="F89">
        <v>130.4</v>
      </c>
      <c r="G89">
        <v>122.1</v>
      </c>
      <c r="H89">
        <v>128.69999999999999</v>
      </c>
      <c r="I89">
        <v>114.1</v>
      </c>
      <c r="J89">
        <v>133.19999999999999</v>
      </c>
      <c r="K89">
        <v>135.19999999999999</v>
      </c>
      <c r="L89">
        <v>131.9</v>
      </c>
      <c r="M89">
        <v>96.3</v>
      </c>
      <c r="N89">
        <v>123</v>
      </c>
      <c r="O89">
        <v>121.1</v>
      </c>
      <c r="P89">
        <v>131.19999999999999</v>
      </c>
      <c r="Q89">
        <v>126.6</v>
      </c>
    </row>
    <row r="90" spans="1:17" x14ac:dyDescent="0.25">
      <c r="A90" t="s">
        <v>85</v>
      </c>
      <c r="B90">
        <v>2015</v>
      </c>
      <c r="C90" t="s">
        <v>177</v>
      </c>
      <c r="D90" t="str">
        <f t="shared" si="2"/>
        <v>June 2015</v>
      </c>
      <c r="E90">
        <v>123.6</v>
      </c>
      <c r="F90">
        <v>134.4</v>
      </c>
      <c r="G90">
        <v>120.9</v>
      </c>
      <c r="H90">
        <v>127.3</v>
      </c>
      <c r="I90">
        <v>106</v>
      </c>
      <c r="J90">
        <v>132.30000000000001</v>
      </c>
      <c r="K90">
        <v>146.69999999999999</v>
      </c>
      <c r="L90">
        <v>148.1</v>
      </c>
      <c r="M90">
        <v>89.8</v>
      </c>
      <c r="N90">
        <v>130.5</v>
      </c>
      <c r="O90">
        <v>118</v>
      </c>
      <c r="P90">
        <v>130.5</v>
      </c>
      <c r="Q90">
        <v>128.5</v>
      </c>
    </row>
    <row r="91" spans="1:17" x14ac:dyDescent="0.25">
      <c r="A91" t="s">
        <v>104</v>
      </c>
      <c r="B91">
        <v>2015</v>
      </c>
      <c r="C91" t="s">
        <v>177</v>
      </c>
      <c r="D91" t="str">
        <f t="shared" si="2"/>
        <v>June 2015</v>
      </c>
      <c r="E91">
        <v>123.9</v>
      </c>
      <c r="F91">
        <v>131.80000000000001</v>
      </c>
      <c r="G91">
        <v>121.6</v>
      </c>
      <c r="H91">
        <v>128.19999999999999</v>
      </c>
      <c r="I91">
        <v>111.1</v>
      </c>
      <c r="J91">
        <v>132.80000000000001</v>
      </c>
      <c r="K91">
        <v>139.1</v>
      </c>
      <c r="L91">
        <v>137.4</v>
      </c>
      <c r="M91">
        <v>94.1</v>
      </c>
      <c r="N91">
        <v>125.5</v>
      </c>
      <c r="O91">
        <v>119.8</v>
      </c>
      <c r="P91">
        <v>130.9</v>
      </c>
      <c r="Q91">
        <v>127.3</v>
      </c>
    </row>
    <row r="92" spans="1:17" hidden="1" x14ac:dyDescent="0.25">
      <c r="A92" t="s">
        <v>60</v>
      </c>
      <c r="B92">
        <v>2015</v>
      </c>
      <c r="C92" t="s">
        <v>194</v>
      </c>
      <c r="E92">
        <v>124</v>
      </c>
      <c r="F92">
        <v>131.5</v>
      </c>
      <c r="G92">
        <v>122</v>
      </c>
      <c r="H92">
        <v>128.69999999999999</v>
      </c>
      <c r="I92">
        <v>113.5</v>
      </c>
      <c r="J92">
        <v>133.30000000000001</v>
      </c>
      <c r="K92">
        <v>140.80000000000001</v>
      </c>
      <c r="L92">
        <v>133.80000000000001</v>
      </c>
      <c r="M92">
        <v>94.1</v>
      </c>
      <c r="N92">
        <v>123.4</v>
      </c>
      <c r="O92">
        <v>121</v>
      </c>
      <c r="P92">
        <v>131.69999999999999</v>
      </c>
      <c r="Q92">
        <v>127.5</v>
      </c>
    </row>
    <row r="93" spans="1:17" hidden="1" x14ac:dyDescent="0.25">
      <c r="A93" t="s">
        <v>85</v>
      </c>
      <c r="B93">
        <v>2015</v>
      </c>
      <c r="C93" t="s">
        <v>194</v>
      </c>
      <c r="E93">
        <v>123.2</v>
      </c>
      <c r="F93">
        <v>134.30000000000001</v>
      </c>
      <c r="G93">
        <v>119.5</v>
      </c>
      <c r="H93">
        <v>127.7</v>
      </c>
      <c r="I93">
        <v>106.3</v>
      </c>
      <c r="J93">
        <v>132.80000000000001</v>
      </c>
      <c r="K93">
        <v>153.5</v>
      </c>
      <c r="L93">
        <v>149.5</v>
      </c>
      <c r="M93">
        <v>85.7</v>
      </c>
      <c r="N93">
        <v>131.5</v>
      </c>
      <c r="O93">
        <v>118.3</v>
      </c>
      <c r="P93">
        <v>131.1</v>
      </c>
      <c r="Q93">
        <v>129.5</v>
      </c>
    </row>
    <row r="94" spans="1:17" hidden="1" x14ac:dyDescent="0.25">
      <c r="A94" t="s">
        <v>104</v>
      </c>
      <c r="B94">
        <v>2015</v>
      </c>
      <c r="C94" t="s">
        <v>194</v>
      </c>
      <c r="E94">
        <v>123.7</v>
      </c>
      <c r="F94">
        <v>132.5</v>
      </c>
      <c r="G94">
        <v>121</v>
      </c>
      <c r="H94">
        <v>128.30000000000001</v>
      </c>
      <c r="I94">
        <v>110.9</v>
      </c>
      <c r="J94">
        <v>133.1</v>
      </c>
      <c r="K94">
        <v>145.1</v>
      </c>
      <c r="L94">
        <v>139.1</v>
      </c>
      <c r="M94">
        <v>91.3</v>
      </c>
      <c r="N94">
        <v>126.1</v>
      </c>
      <c r="O94">
        <v>119.9</v>
      </c>
      <c r="P94">
        <v>131.4</v>
      </c>
      <c r="Q94">
        <v>128.19999999999999</v>
      </c>
    </row>
    <row r="95" spans="1:17" hidden="1" x14ac:dyDescent="0.25">
      <c r="A95" t="s">
        <v>60</v>
      </c>
      <c r="B95">
        <v>2015</v>
      </c>
      <c r="C95" t="s">
        <v>213</v>
      </c>
      <c r="E95">
        <v>124.7</v>
      </c>
      <c r="F95">
        <v>131.30000000000001</v>
      </c>
      <c r="G95">
        <v>121.3</v>
      </c>
      <c r="H95">
        <v>128.80000000000001</v>
      </c>
      <c r="I95">
        <v>114</v>
      </c>
      <c r="J95">
        <v>134.19999999999999</v>
      </c>
      <c r="K95">
        <v>153.6</v>
      </c>
      <c r="L95">
        <v>137.9</v>
      </c>
      <c r="M95">
        <v>93.1</v>
      </c>
      <c r="N95">
        <v>123.9</v>
      </c>
      <c r="O95">
        <v>121.5</v>
      </c>
      <c r="P95">
        <v>132.5</v>
      </c>
      <c r="Q95">
        <v>129.80000000000001</v>
      </c>
    </row>
    <row r="96" spans="1:17" hidden="1" x14ac:dyDescent="0.25">
      <c r="A96" t="s">
        <v>85</v>
      </c>
      <c r="B96">
        <v>2015</v>
      </c>
      <c r="C96" t="s">
        <v>213</v>
      </c>
      <c r="E96">
        <v>123.1</v>
      </c>
      <c r="F96">
        <v>131.69999999999999</v>
      </c>
      <c r="G96">
        <v>118.1</v>
      </c>
      <c r="H96">
        <v>128</v>
      </c>
      <c r="I96">
        <v>106.8</v>
      </c>
      <c r="J96">
        <v>130.1</v>
      </c>
      <c r="K96">
        <v>165.5</v>
      </c>
      <c r="L96">
        <v>156</v>
      </c>
      <c r="M96">
        <v>85.3</v>
      </c>
      <c r="N96">
        <v>132.69999999999999</v>
      </c>
      <c r="O96">
        <v>118.8</v>
      </c>
      <c r="P96">
        <v>131.69999999999999</v>
      </c>
      <c r="Q96">
        <v>131.1</v>
      </c>
    </row>
    <row r="97" spans="1:17" hidden="1" x14ac:dyDescent="0.25">
      <c r="A97" t="s">
        <v>104</v>
      </c>
      <c r="B97">
        <v>2015</v>
      </c>
      <c r="C97" t="s">
        <v>213</v>
      </c>
      <c r="E97">
        <v>124.2</v>
      </c>
      <c r="F97">
        <v>131.4</v>
      </c>
      <c r="G97">
        <v>120.1</v>
      </c>
      <c r="H97">
        <v>128.5</v>
      </c>
      <c r="I97">
        <v>111.4</v>
      </c>
      <c r="J97">
        <v>132.30000000000001</v>
      </c>
      <c r="K97">
        <v>157.6</v>
      </c>
      <c r="L97">
        <v>144</v>
      </c>
      <c r="M97">
        <v>90.5</v>
      </c>
      <c r="N97">
        <v>126.8</v>
      </c>
      <c r="O97">
        <v>120.4</v>
      </c>
      <c r="P97">
        <v>132.1</v>
      </c>
      <c r="Q97">
        <v>130.30000000000001</v>
      </c>
    </row>
    <row r="98" spans="1:17" hidden="1" x14ac:dyDescent="0.25">
      <c r="A98" t="s">
        <v>60</v>
      </c>
      <c r="B98">
        <v>2015</v>
      </c>
      <c r="C98" t="s">
        <v>228</v>
      </c>
      <c r="E98">
        <v>125.1</v>
      </c>
      <c r="F98">
        <v>131.1</v>
      </c>
      <c r="G98">
        <v>120.7</v>
      </c>
      <c r="H98">
        <v>129.19999999999999</v>
      </c>
      <c r="I98">
        <v>114.7</v>
      </c>
      <c r="J98">
        <v>132.30000000000001</v>
      </c>
      <c r="K98">
        <v>158.9</v>
      </c>
      <c r="L98">
        <v>142.1</v>
      </c>
      <c r="M98">
        <v>92.5</v>
      </c>
      <c r="N98">
        <v>125.4</v>
      </c>
      <c r="O98">
        <v>121.9</v>
      </c>
      <c r="P98">
        <v>132.69999999999999</v>
      </c>
      <c r="Q98">
        <v>131</v>
      </c>
    </row>
    <row r="99" spans="1:17" hidden="1" x14ac:dyDescent="0.25">
      <c r="A99" t="s">
        <v>85</v>
      </c>
      <c r="B99">
        <v>2015</v>
      </c>
      <c r="C99" t="s">
        <v>228</v>
      </c>
      <c r="E99">
        <v>123.4</v>
      </c>
      <c r="F99">
        <v>129</v>
      </c>
      <c r="G99">
        <v>115.6</v>
      </c>
      <c r="H99">
        <v>128.30000000000001</v>
      </c>
      <c r="I99">
        <v>107</v>
      </c>
      <c r="J99">
        <v>124</v>
      </c>
      <c r="K99">
        <v>168.5</v>
      </c>
      <c r="L99">
        <v>165.4</v>
      </c>
      <c r="M99">
        <v>86.3</v>
      </c>
      <c r="N99">
        <v>134.4</v>
      </c>
      <c r="O99">
        <v>119.1</v>
      </c>
      <c r="P99">
        <v>132.30000000000001</v>
      </c>
      <c r="Q99">
        <v>131.5</v>
      </c>
    </row>
    <row r="100" spans="1:17" hidden="1" x14ac:dyDescent="0.25">
      <c r="A100" t="s">
        <v>104</v>
      </c>
      <c r="B100">
        <v>2015</v>
      </c>
      <c r="C100" t="s">
        <v>228</v>
      </c>
      <c r="E100">
        <v>124.6</v>
      </c>
      <c r="F100">
        <v>130.4</v>
      </c>
      <c r="G100">
        <v>118.7</v>
      </c>
      <c r="H100">
        <v>128.9</v>
      </c>
      <c r="I100">
        <v>111.9</v>
      </c>
      <c r="J100">
        <v>128.4</v>
      </c>
      <c r="K100">
        <v>162.19999999999999</v>
      </c>
      <c r="L100">
        <v>150</v>
      </c>
      <c r="M100">
        <v>90.4</v>
      </c>
      <c r="N100">
        <v>128.4</v>
      </c>
      <c r="O100">
        <v>120.7</v>
      </c>
      <c r="P100">
        <v>132.5</v>
      </c>
      <c r="Q100">
        <v>131.19999999999999</v>
      </c>
    </row>
    <row r="101" spans="1:17" hidden="1" x14ac:dyDescent="0.25">
      <c r="A101" t="s">
        <v>60</v>
      </c>
      <c r="B101">
        <v>2015</v>
      </c>
      <c r="C101" t="s">
        <v>238</v>
      </c>
      <c r="E101">
        <v>125.6</v>
      </c>
      <c r="F101">
        <v>130.4</v>
      </c>
      <c r="G101">
        <v>120.8</v>
      </c>
      <c r="H101">
        <v>129.4</v>
      </c>
      <c r="I101">
        <v>115.8</v>
      </c>
      <c r="J101">
        <v>133.19999999999999</v>
      </c>
      <c r="K101">
        <v>157.69999999999999</v>
      </c>
      <c r="L101">
        <v>154.19999999999999</v>
      </c>
      <c r="M101">
        <v>93.7</v>
      </c>
      <c r="N101">
        <v>126.6</v>
      </c>
      <c r="O101">
        <v>122.3</v>
      </c>
      <c r="P101">
        <v>133.1</v>
      </c>
      <c r="Q101">
        <v>131.80000000000001</v>
      </c>
    </row>
    <row r="102" spans="1:17" hidden="1" x14ac:dyDescent="0.25">
      <c r="A102" t="s">
        <v>85</v>
      </c>
      <c r="B102">
        <v>2015</v>
      </c>
      <c r="C102" t="s">
        <v>238</v>
      </c>
      <c r="E102">
        <v>123.6</v>
      </c>
      <c r="F102">
        <v>128.6</v>
      </c>
      <c r="G102">
        <v>115.9</v>
      </c>
      <c r="H102">
        <v>128.5</v>
      </c>
      <c r="I102">
        <v>109</v>
      </c>
      <c r="J102">
        <v>124.1</v>
      </c>
      <c r="K102">
        <v>165.8</v>
      </c>
      <c r="L102">
        <v>187.2</v>
      </c>
      <c r="M102">
        <v>89.4</v>
      </c>
      <c r="N102">
        <v>135.80000000000001</v>
      </c>
      <c r="O102">
        <v>119.4</v>
      </c>
      <c r="P102">
        <v>132.9</v>
      </c>
      <c r="Q102">
        <v>132.6</v>
      </c>
    </row>
    <row r="103" spans="1:17" hidden="1" x14ac:dyDescent="0.25">
      <c r="A103" t="s">
        <v>104</v>
      </c>
      <c r="B103">
        <v>2015</v>
      </c>
      <c r="C103" t="s">
        <v>238</v>
      </c>
      <c r="E103">
        <v>125</v>
      </c>
      <c r="F103">
        <v>129.80000000000001</v>
      </c>
      <c r="G103">
        <v>118.9</v>
      </c>
      <c r="H103">
        <v>129.1</v>
      </c>
      <c r="I103">
        <v>113.3</v>
      </c>
      <c r="J103">
        <v>129</v>
      </c>
      <c r="K103">
        <v>160.4</v>
      </c>
      <c r="L103">
        <v>165.3</v>
      </c>
      <c r="M103">
        <v>92.3</v>
      </c>
      <c r="N103">
        <v>129.69999999999999</v>
      </c>
      <c r="O103">
        <v>121.1</v>
      </c>
      <c r="P103">
        <v>133</v>
      </c>
      <c r="Q103">
        <v>132.1</v>
      </c>
    </row>
    <row r="104" spans="1:17" hidden="1" x14ac:dyDescent="0.25">
      <c r="A104" t="s">
        <v>60</v>
      </c>
      <c r="B104">
        <v>2015</v>
      </c>
      <c r="C104" t="s">
        <v>264</v>
      </c>
      <c r="E104">
        <v>126.1</v>
      </c>
      <c r="F104">
        <v>130.6</v>
      </c>
      <c r="G104">
        <v>121.7</v>
      </c>
      <c r="H104">
        <v>129.5</v>
      </c>
      <c r="I104">
        <v>117.8</v>
      </c>
      <c r="J104">
        <v>132.1</v>
      </c>
      <c r="K104">
        <v>155.19999999999999</v>
      </c>
      <c r="L104">
        <v>160.80000000000001</v>
      </c>
      <c r="M104">
        <v>94.5</v>
      </c>
      <c r="N104">
        <v>128.30000000000001</v>
      </c>
      <c r="O104">
        <v>123.1</v>
      </c>
      <c r="P104">
        <v>134.19999999999999</v>
      </c>
      <c r="Q104">
        <v>132.4</v>
      </c>
    </row>
    <row r="105" spans="1:17" hidden="1" x14ac:dyDescent="0.25">
      <c r="A105" t="s">
        <v>85</v>
      </c>
      <c r="B105">
        <v>2015</v>
      </c>
      <c r="C105" t="s">
        <v>264</v>
      </c>
      <c r="E105">
        <v>124</v>
      </c>
      <c r="F105">
        <v>129.80000000000001</v>
      </c>
      <c r="G105">
        <v>121.5</v>
      </c>
      <c r="H105">
        <v>128.6</v>
      </c>
      <c r="I105">
        <v>110</v>
      </c>
      <c r="J105">
        <v>123.7</v>
      </c>
      <c r="K105">
        <v>164.6</v>
      </c>
      <c r="L105">
        <v>191.6</v>
      </c>
      <c r="M105">
        <v>90.8</v>
      </c>
      <c r="N105">
        <v>137.1</v>
      </c>
      <c r="O105">
        <v>119.8</v>
      </c>
      <c r="P105">
        <v>133.69999999999999</v>
      </c>
      <c r="Q105">
        <v>133.30000000000001</v>
      </c>
    </row>
    <row r="106" spans="1:17" hidden="1" x14ac:dyDescent="0.25">
      <c r="A106" t="s">
        <v>104</v>
      </c>
      <c r="B106">
        <v>2015</v>
      </c>
      <c r="C106" t="s">
        <v>264</v>
      </c>
      <c r="E106">
        <v>125.4</v>
      </c>
      <c r="F106">
        <v>130.30000000000001</v>
      </c>
      <c r="G106">
        <v>121.6</v>
      </c>
      <c r="H106">
        <v>129.19999999999999</v>
      </c>
      <c r="I106">
        <v>114.9</v>
      </c>
      <c r="J106">
        <v>128.19999999999999</v>
      </c>
      <c r="K106">
        <v>158.4</v>
      </c>
      <c r="L106">
        <v>171.2</v>
      </c>
      <c r="M106">
        <v>93.3</v>
      </c>
      <c r="N106">
        <v>131.19999999999999</v>
      </c>
      <c r="O106">
        <v>121.7</v>
      </c>
      <c r="P106">
        <v>134</v>
      </c>
      <c r="Q106">
        <v>132.69999999999999</v>
      </c>
    </row>
    <row r="107" spans="1:17" hidden="1" x14ac:dyDescent="0.25">
      <c r="A107" t="s">
        <v>60</v>
      </c>
      <c r="B107">
        <v>2015</v>
      </c>
      <c r="C107" t="s">
        <v>273</v>
      </c>
      <c r="E107">
        <v>126.3</v>
      </c>
      <c r="F107">
        <v>131.30000000000001</v>
      </c>
      <c r="G107">
        <v>123.3</v>
      </c>
      <c r="H107">
        <v>129.80000000000001</v>
      </c>
      <c r="I107">
        <v>118.3</v>
      </c>
      <c r="J107">
        <v>131.6</v>
      </c>
      <c r="K107">
        <v>145.5</v>
      </c>
      <c r="L107">
        <v>162.1</v>
      </c>
      <c r="M107">
        <v>95.4</v>
      </c>
      <c r="N107">
        <v>128.9</v>
      </c>
      <c r="O107">
        <v>123.3</v>
      </c>
      <c r="P107">
        <v>135.1</v>
      </c>
      <c r="Q107">
        <v>131.4</v>
      </c>
    </row>
    <row r="108" spans="1:17" hidden="1" x14ac:dyDescent="0.25">
      <c r="A108" t="s">
        <v>85</v>
      </c>
      <c r="B108">
        <v>2015</v>
      </c>
      <c r="C108" t="s">
        <v>273</v>
      </c>
      <c r="E108">
        <v>124.3</v>
      </c>
      <c r="F108">
        <v>131.69999999999999</v>
      </c>
      <c r="G108">
        <v>127.1</v>
      </c>
      <c r="H108">
        <v>128.6</v>
      </c>
      <c r="I108">
        <v>110</v>
      </c>
      <c r="J108">
        <v>120.8</v>
      </c>
      <c r="K108">
        <v>149</v>
      </c>
      <c r="L108">
        <v>190.1</v>
      </c>
      <c r="M108">
        <v>92.7</v>
      </c>
      <c r="N108">
        <v>138.6</v>
      </c>
      <c r="O108">
        <v>120.2</v>
      </c>
      <c r="P108">
        <v>134.19999999999999</v>
      </c>
      <c r="Q108">
        <v>131.5</v>
      </c>
    </row>
    <row r="109" spans="1:17" hidden="1" x14ac:dyDescent="0.25">
      <c r="A109" t="s">
        <v>104</v>
      </c>
      <c r="B109">
        <v>2015</v>
      </c>
      <c r="C109" t="s">
        <v>273</v>
      </c>
      <c r="E109">
        <v>125.7</v>
      </c>
      <c r="F109">
        <v>131.4</v>
      </c>
      <c r="G109">
        <v>124.8</v>
      </c>
      <c r="H109">
        <v>129.4</v>
      </c>
      <c r="I109">
        <v>115.3</v>
      </c>
      <c r="J109">
        <v>126.6</v>
      </c>
      <c r="K109">
        <v>146.69999999999999</v>
      </c>
      <c r="L109">
        <v>171.5</v>
      </c>
      <c r="M109">
        <v>94.5</v>
      </c>
      <c r="N109">
        <v>132.1</v>
      </c>
      <c r="O109">
        <v>122</v>
      </c>
      <c r="P109">
        <v>134.69999999999999</v>
      </c>
      <c r="Q109">
        <v>131.4</v>
      </c>
    </row>
    <row r="110" spans="1:17" hidden="1" x14ac:dyDescent="0.25">
      <c r="A110" t="s">
        <v>60</v>
      </c>
      <c r="B110">
        <v>2016</v>
      </c>
      <c r="C110" t="s">
        <v>62</v>
      </c>
      <c r="E110">
        <v>126.8</v>
      </c>
      <c r="F110">
        <v>133.19999999999999</v>
      </c>
      <c r="G110">
        <v>126.5</v>
      </c>
      <c r="H110">
        <v>130.30000000000001</v>
      </c>
      <c r="I110">
        <v>118.9</v>
      </c>
      <c r="J110">
        <v>131.6</v>
      </c>
      <c r="K110">
        <v>140.1</v>
      </c>
      <c r="L110">
        <v>163.80000000000001</v>
      </c>
      <c r="M110">
        <v>97.7</v>
      </c>
      <c r="N110">
        <v>129.6</v>
      </c>
      <c r="O110">
        <v>124.3</v>
      </c>
      <c r="P110">
        <v>135.9</v>
      </c>
      <c r="Q110">
        <v>131.4</v>
      </c>
    </row>
    <row r="111" spans="1:17" hidden="1" x14ac:dyDescent="0.25">
      <c r="A111" t="s">
        <v>85</v>
      </c>
      <c r="B111">
        <v>2016</v>
      </c>
      <c r="C111" t="s">
        <v>62</v>
      </c>
      <c r="E111">
        <v>124.7</v>
      </c>
      <c r="F111">
        <v>135.9</v>
      </c>
      <c r="G111">
        <v>132</v>
      </c>
      <c r="H111">
        <v>129.19999999999999</v>
      </c>
      <c r="I111">
        <v>109.7</v>
      </c>
      <c r="J111">
        <v>119</v>
      </c>
      <c r="K111">
        <v>144.1</v>
      </c>
      <c r="L111">
        <v>184.2</v>
      </c>
      <c r="M111">
        <v>96.7</v>
      </c>
      <c r="N111">
        <v>139.5</v>
      </c>
      <c r="O111">
        <v>120.5</v>
      </c>
      <c r="P111">
        <v>134.69999999999999</v>
      </c>
      <c r="Q111">
        <v>131.19999999999999</v>
      </c>
    </row>
    <row r="112" spans="1:17" hidden="1" x14ac:dyDescent="0.25">
      <c r="A112" t="s">
        <v>104</v>
      </c>
      <c r="B112">
        <v>2016</v>
      </c>
      <c r="C112" t="s">
        <v>62</v>
      </c>
      <c r="E112">
        <v>126.1</v>
      </c>
      <c r="F112">
        <v>134.1</v>
      </c>
      <c r="G112">
        <v>128.6</v>
      </c>
      <c r="H112">
        <v>129.9</v>
      </c>
      <c r="I112">
        <v>115.5</v>
      </c>
      <c r="J112">
        <v>125.7</v>
      </c>
      <c r="K112">
        <v>141.5</v>
      </c>
      <c r="L112">
        <v>170.7</v>
      </c>
      <c r="M112">
        <v>97.4</v>
      </c>
      <c r="N112">
        <v>132.9</v>
      </c>
      <c r="O112">
        <v>122.7</v>
      </c>
      <c r="P112">
        <v>135.30000000000001</v>
      </c>
      <c r="Q112">
        <v>131.30000000000001</v>
      </c>
    </row>
    <row r="113" spans="1:17" hidden="1" x14ac:dyDescent="0.25">
      <c r="A113" t="s">
        <v>60</v>
      </c>
      <c r="B113">
        <v>2016</v>
      </c>
      <c r="C113" t="s">
        <v>116</v>
      </c>
      <c r="E113">
        <v>127.1</v>
      </c>
      <c r="F113">
        <v>133.69999999999999</v>
      </c>
      <c r="G113">
        <v>127.7</v>
      </c>
      <c r="H113">
        <v>130.69999999999999</v>
      </c>
      <c r="I113">
        <v>118.5</v>
      </c>
      <c r="J113">
        <v>130.4</v>
      </c>
      <c r="K113">
        <v>130.9</v>
      </c>
      <c r="L113">
        <v>162.80000000000001</v>
      </c>
      <c r="M113">
        <v>98.7</v>
      </c>
      <c r="N113">
        <v>130.6</v>
      </c>
      <c r="O113">
        <v>124.8</v>
      </c>
      <c r="P113">
        <v>136.4</v>
      </c>
      <c r="Q113">
        <v>130.30000000000001</v>
      </c>
    </row>
    <row r="114" spans="1:17" hidden="1" x14ac:dyDescent="0.25">
      <c r="A114" t="s">
        <v>85</v>
      </c>
      <c r="B114">
        <v>2016</v>
      </c>
      <c r="C114" t="s">
        <v>116</v>
      </c>
      <c r="E114">
        <v>124.8</v>
      </c>
      <c r="F114">
        <v>135.1</v>
      </c>
      <c r="G114">
        <v>130.30000000000001</v>
      </c>
      <c r="H114">
        <v>129.6</v>
      </c>
      <c r="I114">
        <v>108.4</v>
      </c>
      <c r="J114">
        <v>118.6</v>
      </c>
      <c r="K114">
        <v>129.19999999999999</v>
      </c>
      <c r="L114">
        <v>176.4</v>
      </c>
      <c r="M114">
        <v>99.1</v>
      </c>
      <c r="N114">
        <v>139.69999999999999</v>
      </c>
      <c r="O114">
        <v>120.6</v>
      </c>
      <c r="P114">
        <v>135.19999999999999</v>
      </c>
      <c r="Q114">
        <v>129.1</v>
      </c>
    </row>
    <row r="115" spans="1:17" hidden="1" x14ac:dyDescent="0.25">
      <c r="A115" t="s">
        <v>104</v>
      </c>
      <c r="B115">
        <v>2016</v>
      </c>
      <c r="C115" t="s">
        <v>116</v>
      </c>
      <c r="E115">
        <v>126.4</v>
      </c>
      <c r="F115">
        <v>134.19999999999999</v>
      </c>
      <c r="G115">
        <v>128.69999999999999</v>
      </c>
      <c r="H115">
        <v>130.30000000000001</v>
      </c>
      <c r="I115">
        <v>114.8</v>
      </c>
      <c r="J115">
        <v>124.9</v>
      </c>
      <c r="K115">
        <v>130.30000000000001</v>
      </c>
      <c r="L115">
        <v>167.4</v>
      </c>
      <c r="M115">
        <v>98.8</v>
      </c>
      <c r="N115">
        <v>133.6</v>
      </c>
      <c r="O115">
        <v>123</v>
      </c>
      <c r="P115">
        <v>135.80000000000001</v>
      </c>
      <c r="Q115">
        <v>129.9</v>
      </c>
    </row>
    <row r="116" spans="1:17" hidden="1" x14ac:dyDescent="0.25">
      <c r="A116" t="s">
        <v>60</v>
      </c>
      <c r="B116">
        <v>2016</v>
      </c>
      <c r="C116" t="s">
        <v>138</v>
      </c>
      <c r="E116">
        <v>127.3</v>
      </c>
      <c r="F116">
        <v>134.4</v>
      </c>
      <c r="G116">
        <v>125.1</v>
      </c>
      <c r="H116">
        <v>130.5</v>
      </c>
      <c r="I116">
        <v>118.3</v>
      </c>
      <c r="J116">
        <v>131.69999999999999</v>
      </c>
      <c r="K116">
        <v>130.69999999999999</v>
      </c>
      <c r="L116">
        <v>161.19999999999999</v>
      </c>
      <c r="M116">
        <v>100.4</v>
      </c>
      <c r="N116">
        <v>130.80000000000001</v>
      </c>
      <c r="O116">
        <v>124.9</v>
      </c>
      <c r="P116">
        <v>137</v>
      </c>
      <c r="Q116">
        <v>130.4</v>
      </c>
    </row>
    <row r="117" spans="1:17" hidden="1" x14ac:dyDescent="0.25">
      <c r="A117" t="s">
        <v>85</v>
      </c>
      <c r="B117">
        <v>2016</v>
      </c>
      <c r="C117" t="s">
        <v>138</v>
      </c>
      <c r="E117">
        <v>124.8</v>
      </c>
      <c r="F117">
        <v>136.30000000000001</v>
      </c>
      <c r="G117">
        <v>123.7</v>
      </c>
      <c r="H117">
        <v>129.69999999999999</v>
      </c>
      <c r="I117">
        <v>107.9</v>
      </c>
      <c r="J117">
        <v>119.9</v>
      </c>
      <c r="K117">
        <v>128.1</v>
      </c>
      <c r="L117">
        <v>170.3</v>
      </c>
      <c r="M117">
        <v>101.8</v>
      </c>
      <c r="N117">
        <v>140.1</v>
      </c>
      <c r="O117">
        <v>120.7</v>
      </c>
      <c r="P117">
        <v>135.4</v>
      </c>
      <c r="Q117">
        <v>128.9</v>
      </c>
    </row>
    <row r="118" spans="1:17" hidden="1" x14ac:dyDescent="0.25">
      <c r="A118" t="s">
        <v>104</v>
      </c>
      <c r="B118">
        <v>2016</v>
      </c>
      <c r="C118" t="s">
        <v>138</v>
      </c>
      <c r="E118">
        <v>126.5</v>
      </c>
      <c r="F118">
        <v>135.1</v>
      </c>
      <c r="G118">
        <v>124.6</v>
      </c>
      <c r="H118">
        <v>130.19999999999999</v>
      </c>
      <c r="I118">
        <v>114.5</v>
      </c>
      <c r="J118">
        <v>126.2</v>
      </c>
      <c r="K118">
        <v>129.80000000000001</v>
      </c>
      <c r="L118">
        <v>164.3</v>
      </c>
      <c r="M118">
        <v>100.9</v>
      </c>
      <c r="N118">
        <v>133.9</v>
      </c>
      <c r="O118">
        <v>123.1</v>
      </c>
      <c r="P118">
        <v>136.30000000000001</v>
      </c>
      <c r="Q118">
        <v>129.80000000000001</v>
      </c>
    </row>
    <row r="119" spans="1:17" hidden="1" x14ac:dyDescent="0.25">
      <c r="A119" t="s">
        <v>60</v>
      </c>
      <c r="B119">
        <v>2016</v>
      </c>
      <c r="C119" t="s">
        <v>154</v>
      </c>
      <c r="E119">
        <v>127.4</v>
      </c>
      <c r="F119">
        <v>135.4</v>
      </c>
      <c r="G119">
        <v>123.4</v>
      </c>
      <c r="H119">
        <v>131.30000000000001</v>
      </c>
      <c r="I119">
        <v>118.2</v>
      </c>
      <c r="J119">
        <v>138.1</v>
      </c>
      <c r="K119">
        <v>134.1</v>
      </c>
      <c r="L119">
        <v>162.69999999999999</v>
      </c>
      <c r="M119">
        <v>105</v>
      </c>
      <c r="N119">
        <v>131.4</v>
      </c>
      <c r="O119">
        <v>125.4</v>
      </c>
      <c r="P119">
        <v>137.4</v>
      </c>
      <c r="Q119">
        <v>131.80000000000001</v>
      </c>
    </row>
    <row r="120" spans="1:17" hidden="1" x14ac:dyDescent="0.25">
      <c r="A120" t="s">
        <v>85</v>
      </c>
      <c r="B120">
        <v>2016</v>
      </c>
      <c r="C120" t="s">
        <v>154</v>
      </c>
      <c r="E120">
        <v>124.9</v>
      </c>
      <c r="F120">
        <v>139.30000000000001</v>
      </c>
      <c r="G120">
        <v>119.9</v>
      </c>
      <c r="H120">
        <v>130.19999999999999</v>
      </c>
      <c r="I120">
        <v>108.9</v>
      </c>
      <c r="J120">
        <v>131.1</v>
      </c>
      <c r="K120">
        <v>136.80000000000001</v>
      </c>
      <c r="L120">
        <v>176.9</v>
      </c>
      <c r="M120">
        <v>109.1</v>
      </c>
      <c r="N120">
        <v>140.4</v>
      </c>
      <c r="O120">
        <v>121.1</v>
      </c>
      <c r="P120">
        <v>135.9</v>
      </c>
      <c r="Q120">
        <v>131.80000000000001</v>
      </c>
    </row>
    <row r="121" spans="1:17" hidden="1" x14ac:dyDescent="0.25">
      <c r="A121" t="s">
        <v>104</v>
      </c>
      <c r="B121">
        <v>2016</v>
      </c>
      <c r="C121" t="s">
        <v>154</v>
      </c>
      <c r="E121">
        <v>126.6</v>
      </c>
      <c r="F121">
        <v>136.80000000000001</v>
      </c>
      <c r="G121">
        <v>122</v>
      </c>
      <c r="H121">
        <v>130.9</v>
      </c>
      <c r="I121">
        <v>114.8</v>
      </c>
      <c r="J121">
        <v>134.80000000000001</v>
      </c>
      <c r="K121">
        <v>135</v>
      </c>
      <c r="L121">
        <v>167.5</v>
      </c>
      <c r="M121">
        <v>106.4</v>
      </c>
      <c r="N121">
        <v>134.4</v>
      </c>
      <c r="O121">
        <v>123.6</v>
      </c>
      <c r="P121">
        <v>136.69999999999999</v>
      </c>
      <c r="Q121">
        <v>131.80000000000001</v>
      </c>
    </row>
    <row r="122" spans="1:17" x14ac:dyDescent="0.25">
      <c r="A122" t="s">
        <v>60</v>
      </c>
      <c r="B122">
        <v>2016</v>
      </c>
      <c r="C122" t="s">
        <v>167</v>
      </c>
      <c r="D122" t="str">
        <f t="shared" ref="D122:D127" si="3">C122&amp;" "&amp;B122</f>
        <v>May 2016</v>
      </c>
      <c r="E122">
        <v>127.6</v>
      </c>
      <c r="F122">
        <v>137.5</v>
      </c>
      <c r="G122">
        <v>124.4</v>
      </c>
      <c r="H122">
        <v>132.4</v>
      </c>
      <c r="I122">
        <v>118.2</v>
      </c>
      <c r="J122">
        <v>138.1</v>
      </c>
      <c r="K122">
        <v>141.80000000000001</v>
      </c>
      <c r="L122">
        <v>166</v>
      </c>
      <c r="M122">
        <v>107.5</v>
      </c>
      <c r="N122">
        <v>132.19999999999999</v>
      </c>
      <c r="O122">
        <v>126.1</v>
      </c>
      <c r="P122">
        <v>138.30000000000001</v>
      </c>
      <c r="Q122">
        <v>133.6</v>
      </c>
    </row>
    <row r="123" spans="1:17" x14ac:dyDescent="0.25">
      <c r="A123" t="s">
        <v>85</v>
      </c>
      <c r="B123">
        <v>2016</v>
      </c>
      <c r="C123" t="s">
        <v>167</v>
      </c>
      <c r="D123" t="str">
        <f t="shared" si="3"/>
        <v>May 2016</v>
      </c>
      <c r="E123">
        <v>125</v>
      </c>
      <c r="F123">
        <v>142.1</v>
      </c>
      <c r="G123">
        <v>127</v>
      </c>
      <c r="H123">
        <v>130.4</v>
      </c>
      <c r="I123">
        <v>109.6</v>
      </c>
      <c r="J123">
        <v>133.5</v>
      </c>
      <c r="K123">
        <v>151.4</v>
      </c>
      <c r="L123">
        <v>182.8</v>
      </c>
      <c r="M123">
        <v>111.1</v>
      </c>
      <c r="N123">
        <v>141.5</v>
      </c>
      <c r="O123">
        <v>121.5</v>
      </c>
      <c r="P123">
        <v>136.30000000000001</v>
      </c>
      <c r="Q123">
        <v>134.6</v>
      </c>
    </row>
    <row r="124" spans="1:17" x14ac:dyDescent="0.25">
      <c r="A124" t="s">
        <v>104</v>
      </c>
      <c r="B124">
        <v>2016</v>
      </c>
      <c r="C124" t="s">
        <v>167</v>
      </c>
      <c r="D124" t="str">
        <f t="shared" si="3"/>
        <v>May 2016</v>
      </c>
      <c r="E124">
        <v>126.8</v>
      </c>
      <c r="F124">
        <v>139.1</v>
      </c>
      <c r="G124">
        <v>125.4</v>
      </c>
      <c r="H124">
        <v>131.69999999999999</v>
      </c>
      <c r="I124">
        <v>115</v>
      </c>
      <c r="J124">
        <v>136</v>
      </c>
      <c r="K124">
        <v>145.1</v>
      </c>
      <c r="L124">
        <v>171.7</v>
      </c>
      <c r="M124">
        <v>108.7</v>
      </c>
      <c r="N124">
        <v>135.30000000000001</v>
      </c>
      <c r="O124">
        <v>124.2</v>
      </c>
      <c r="P124">
        <v>137.4</v>
      </c>
      <c r="Q124">
        <v>134</v>
      </c>
    </row>
    <row r="125" spans="1:17" x14ac:dyDescent="0.25">
      <c r="A125" t="s">
        <v>60</v>
      </c>
      <c r="B125">
        <v>2016</v>
      </c>
      <c r="C125" t="s">
        <v>177</v>
      </c>
      <c r="D125" t="str">
        <f t="shared" si="3"/>
        <v>June 2016</v>
      </c>
      <c r="E125">
        <v>128.6</v>
      </c>
      <c r="F125">
        <v>138.6</v>
      </c>
      <c r="G125">
        <v>126.6</v>
      </c>
      <c r="H125">
        <v>133.6</v>
      </c>
      <c r="I125">
        <v>118.6</v>
      </c>
      <c r="J125">
        <v>137.4</v>
      </c>
      <c r="K125">
        <v>152.5</v>
      </c>
      <c r="L125">
        <v>169.2</v>
      </c>
      <c r="M125">
        <v>108.8</v>
      </c>
      <c r="N125">
        <v>133.1</v>
      </c>
      <c r="O125">
        <v>126.4</v>
      </c>
      <c r="P125">
        <v>139.19999999999999</v>
      </c>
      <c r="Q125">
        <v>136</v>
      </c>
    </row>
    <row r="126" spans="1:17" x14ac:dyDescent="0.25">
      <c r="A126" t="s">
        <v>85</v>
      </c>
      <c r="B126">
        <v>2016</v>
      </c>
      <c r="C126" t="s">
        <v>177</v>
      </c>
      <c r="D126" t="str">
        <f t="shared" si="3"/>
        <v>June 2016</v>
      </c>
      <c r="E126">
        <v>125.9</v>
      </c>
      <c r="F126">
        <v>143.9</v>
      </c>
      <c r="G126">
        <v>130.9</v>
      </c>
      <c r="H126">
        <v>131</v>
      </c>
      <c r="I126">
        <v>110.2</v>
      </c>
      <c r="J126">
        <v>135.5</v>
      </c>
      <c r="K126">
        <v>173.7</v>
      </c>
      <c r="L126">
        <v>184.4</v>
      </c>
      <c r="M126">
        <v>112</v>
      </c>
      <c r="N126">
        <v>142.80000000000001</v>
      </c>
      <c r="O126">
        <v>121.6</v>
      </c>
      <c r="P126">
        <v>136.9</v>
      </c>
      <c r="Q126">
        <v>138.19999999999999</v>
      </c>
    </row>
    <row r="127" spans="1:17" x14ac:dyDescent="0.25">
      <c r="A127" t="s">
        <v>104</v>
      </c>
      <c r="B127">
        <v>2016</v>
      </c>
      <c r="C127" t="s">
        <v>177</v>
      </c>
      <c r="D127" t="str">
        <f t="shared" si="3"/>
        <v>June 2016</v>
      </c>
      <c r="E127">
        <v>127.7</v>
      </c>
      <c r="F127">
        <v>140.5</v>
      </c>
      <c r="G127">
        <v>128.30000000000001</v>
      </c>
      <c r="H127">
        <v>132.6</v>
      </c>
      <c r="I127">
        <v>115.5</v>
      </c>
      <c r="J127">
        <v>136.5</v>
      </c>
      <c r="K127">
        <v>159.69999999999999</v>
      </c>
      <c r="L127">
        <v>174.3</v>
      </c>
      <c r="M127">
        <v>109.9</v>
      </c>
      <c r="N127">
        <v>136.30000000000001</v>
      </c>
      <c r="O127">
        <v>124.4</v>
      </c>
      <c r="P127">
        <v>138.1</v>
      </c>
      <c r="Q127">
        <v>136.80000000000001</v>
      </c>
    </row>
    <row r="128" spans="1:17" hidden="1" x14ac:dyDescent="0.25">
      <c r="A128" t="s">
        <v>60</v>
      </c>
      <c r="B128">
        <v>2016</v>
      </c>
      <c r="C128" t="s">
        <v>194</v>
      </c>
      <c r="E128">
        <v>129.30000000000001</v>
      </c>
      <c r="F128">
        <v>139.5</v>
      </c>
      <c r="G128">
        <v>129.6</v>
      </c>
      <c r="H128">
        <v>134.5</v>
      </c>
      <c r="I128">
        <v>119.5</v>
      </c>
      <c r="J128">
        <v>138.5</v>
      </c>
      <c r="K128">
        <v>158.19999999999999</v>
      </c>
      <c r="L128">
        <v>171.8</v>
      </c>
      <c r="M128">
        <v>110.3</v>
      </c>
      <c r="N128">
        <v>134.30000000000001</v>
      </c>
      <c r="O128">
        <v>127.3</v>
      </c>
      <c r="P128">
        <v>139.9</v>
      </c>
      <c r="Q128">
        <v>137.6</v>
      </c>
    </row>
    <row r="129" spans="1:17" hidden="1" x14ac:dyDescent="0.25">
      <c r="A129" t="s">
        <v>85</v>
      </c>
      <c r="B129">
        <v>2016</v>
      </c>
      <c r="C129" t="s">
        <v>194</v>
      </c>
      <c r="E129">
        <v>126.8</v>
      </c>
      <c r="F129">
        <v>144.19999999999999</v>
      </c>
      <c r="G129">
        <v>136.6</v>
      </c>
      <c r="H129">
        <v>131.80000000000001</v>
      </c>
      <c r="I129">
        <v>111</v>
      </c>
      <c r="J129">
        <v>137</v>
      </c>
      <c r="K129">
        <v>179.5</v>
      </c>
      <c r="L129">
        <v>188.4</v>
      </c>
      <c r="M129">
        <v>113.3</v>
      </c>
      <c r="N129">
        <v>143.9</v>
      </c>
      <c r="O129">
        <v>121.7</v>
      </c>
      <c r="P129">
        <v>137.5</v>
      </c>
      <c r="Q129">
        <v>139.80000000000001</v>
      </c>
    </row>
    <row r="130" spans="1:17" hidden="1" x14ac:dyDescent="0.25">
      <c r="A130" t="s">
        <v>104</v>
      </c>
      <c r="B130">
        <v>2016</v>
      </c>
      <c r="C130" t="s">
        <v>194</v>
      </c>
      <c r="E130">
        <v>128.5</v>
      </c>
      <c r="F130">
        <v>141.19999999999999</v>
      </c>
      <c r="G130">
        <v>132.30000000000001</v>
      </c>
      <c r="H130">
        <v>133.5</v>
      </c>
      <c r="I130">
        <v>116.4</v>
      </c>
      <c r="J130">
        <v>137.80000000000001</v>
      </c>
      <c r="K130">
        <v>165.4</v>
      </c>
      <c r="L130">
        <v>177.4</v>
      </c>
      <c r="M130">
        <v>111.3</v>
      </c>
      <c r="N130">
        <v>137.5</v>
      </c>
      <c r="O130">
        <v>125</v>
      </c>
      <c r="P130">
        <v>138.80000000000001</v>
      </c>
      <c r="Q130">
        <v>138.4</v>
      </c>
    </row>
    <row r="131" spans="1:17" hidden="1" x14ac:dyDescent="0.25">
      <c r="A131" t="s">
        <v>60</v>
      </c>
      <c r="B131">
        <v>2016</v>
      </c>
      <c r="C131" t="s">
        <v>213</v>
      </c>
      <c r="E131">
        <v>130.1</v>
      </c>
      <c r="F131">
        <v>138.80000000000001</v>
      </c>
      <c r="G131">
        <v>130.30000000000001</v>
      </c>
      <c r="H131">
        <v>135.30000000000001</v>
      </c>
      <c r="I131">
        <v>119.9</v>
      </c>
      <c r="J131">
        <v>140.19999999999999</v>
      </c>
      <c r="K131">
        <v>156.9</v>
      </c>
      <c r="L131">
        <v>172.2</v>
      </c>
      <c r="M131">
        <v>112.1</v>
      </c>
      <c r="N131">
        <v>134.9</v>
      </c>
      <c r="O131">
        <v>128.1</v>
      </c>
      <c r="P131">
        <v>140.69999999999999</v>
      </c>
      <c r="Q131">
        <v>138</v>
      </c>
    </row>
    <row r="132" spans="1:17" hidden="1" x14ac:dyDescent="0.25">
      <c r="A132" t="s">
        <v>85</v>
      </c>
      <c r="B132">
        <v>2016</v>
      </c>
      <c r="C132" t="s">
        <v>213</v>
      </c>
      <c r="E132">
        <v>127.6</v>
      </c>
      <c r="F132">
        <v>140.30000000000001</v>
      </c>
      <c r="G132">
        <v>133.69999999999999</v>
      </c>
      <c r="H132">
        <v>132.19999999999999</v>
      </c>
      <c r="I132">
        <v>111.8</v>
      </c>
      <c r="J132">
        <v>135.80000000000001</v>
      </c>
      <c r="K132">
        <v>163.5</v>
      </c>
      <c r="L132">
        <v>182.3</v>
      </c>
      <c r="M132">
        <v>114.6</v>
      </c>
      <c r="N132">
        <v>144.6</v>
      </c>
      <c r="O132">
        <v>121.9</v>
      </c>
      <c r="P132">
        <v>138.1</v>
      </c>
      <c r="Q132">
        <v>137.6</v>
      </c>
    </row>
    <row r="133" spans="1:17" hidden="1" x14ac:dyDescent="0.25">
      <c r="A133" t="s">
        <v>104</v>
      </c>
      <c r="B133">
        <v>2016</v>
      </c>
      <c r="C133" t="s">
        <v>213</v>
      </c>
      <c r="E133">
        <v>129.30000000000001</v>
      </c>
      <c r="F133">
        <v>139.30000000000001</v>
      </c>
      <c r="G133">
        <v>131.6</v>
      </c>
      <c r="H133">
        <v>134.1</v>
      </c>
      <c r="I133">
        <v>116.9</v>
      </c>
      <c r="J133">
        <v>138.1</v>
      </c>
      <c r="K133">
        <v>159.1</v>
      </c>
      <c r="L133">
        <v>175.6</v>
      </c>
      <c r="M133">
        <v>112.9</v>
      </c>
      <c r="N133">
        <v>138.1</v>
      </c>
      <c r="O133">
        <v>125.5</v>
      </c>
      <c r="P133">
        <v>139.5</v>
      </c>
      <c r="Q133">
        <v>137.9</v>
      </c>
    </row>
    <row r="134" spans="1:17" hidden="1" x14ac:dyDescent="0.25">
      <c r="A134" t="s">
        <v>60</v>
      </c>
      <c r="B134">
        <v>2016</v>
      </c>
      <c r="C134" t="s">
        <v>228</v>
      </c>
      <c r="E134">
        <v>130.80000000000001</v>
      </c>
      <c r="F134">
        <v>138.19999999999999</v>
      </c>
      <c r="G134">
        <v>130.5</v>
      </c>
      <c r="H134">
        <v>135.5</v>
      </c>
      <c r="I134">
        <v>120.2</v>
      </c>
      <c r="J134">
        <v>139.19999999999999</v>
      </c>
      <c r="K134">
        <v>149.5</v>
      </c>
      <c r="L134">
        <v>170.4</v>
      </c>
      <c r="M134">
        <v>113.1</v>
      </c>
      <c r="N134">
        <v>135.80000000000001</v>
      </c>
      <c r="O134">
        <v>128.80000000000001</v>
      </c>
      <c r="P134">
        <v>141.5</v>
      </c>
      <c r="Q134">
        <v>137.19999999999999</v>
      </c>
    </row>
    <row r="135" spans="1:17" hidden="1" x14ac:dyDescent="0.25">
      <c r="A135" t="s">
        <v>85</v>
      </c>
      <c r="B135">
        <v>2016</v>
      </c>
      <c r="C135" t="s">
        <v>228</v>
      </c>
      <c r="E135">
        <v>128.1</v>
      </c>
      <c r="F135">
        <v>137.69999999999999</v>
      </c>
      <c r="G135">
        <v>130.6</v>
      </c>
      <c r="H135">
        <v>132.6</v>
      </c>
      <c r="I135">
        <v>111.9</v>
      </c>
      <c r="J135">
        <v>132.5</v>
      </c>
      <c r="K135">
        <v>152.9</v>
      </c>
      <c r="L135">
        <v>173.6</v>
      </c>
      <c r="M135">
        <v>115.1</v>
      </c>
      <c r="N135">
        <v>144.80000000000001</v>
      </c>
      <c r="O135">
        <v>122.1</v>
      </c>
      <c r="P135">
        <v>138.80000000000001</v>
      </c>
      <c r="Q135">
        <v>135.69999999999999</v>
      </c>
    </row>
    <row r="136" spans="1:17" hidden="1" x14ac:dyDescent="0.25">
      <c r="A136" t="s">
        <v>104</v>
      </c>
      <c r="B136">
        <v>2016</v>
      </c>
      <c r="C136" t="s">
        <v>228</v>
      </c>
      <c r="E136">
        <v>129.9</v>
      </c>
      <c r="F136">
        <v>138</v>
      </c>
      <c r="G136">
        <v>130.5</v>
      </c>
      <c r="H136">
        <v>134.4</v>
      </c>
      <c r="I136">
        <v>117.2</v>
      </c>
      <c r="J136">
        <v>136.1</v>
      </c>
      <c r="K136">
        <v>150.69999999999999</v>
      </c>
      <c r="L136">
        <v>171.5</v>
      </c>
      <c r="M136">
        <v>113.8</v>
      </c>
      <c r="N136">
        <v>138.80000000000001</v>
      </c>
      <c r="O136">
        <v>126</v>
      </c>
      <c r="P136">
        <v>140.19999999999999</v>
      </c>
      <c r="Q136">
        <v>136.6</v>
      </c>
    </row>
    <row r="137" spans="1:17" hidden="1" x14ac:dyDescent="0.25">
      <c r="A137" t="s">
        <v>60</v>
      </c>
      <c r="B137">
        <v>2016</v>
      </c>
      <c r="C137" t="s">
        <v>238</v>
      </c>
      <c r="E137">
        <v>131.30000000000001</v>
      </c>
      <c r="F137">
        <v>137.6</v>
      </c>
      <c r="G137">
        <v>130.1</v>
      </c>
      <c r="H137">
        <v>136</v>
      </c>
      <c r="I137">
        <v>120.8</v>
      </c>
      <c r="J137">
        <v>138.4</v>
      </c>
      <c r="K137">
        <v>149.19999999999999</v>
      </c>
      <c r="L137">
        <v>170.2</v>
      </c>
      <c r="M137">
        <v>113.4</v>
      </c>
      <c r="N137">
        <v>136.30000000000001</v>
      </c>
      <c r="O137">
        <v>128.69999999999999</v>
      </c>
      <c r="P137">
        <v>142.4</v>
      </c>
      <c r="Q137">
        <v>137.4</v>
      </c>
    </row>
    <row r="138" spans="1:17" hidden="1" x14ac:dyDescent="0.25">
      <c r="A138" t="s">
        <v>85</v>
      </c>
      <c r="B138">
        <v>2016</v>
      </c>
      <c r="C138" t="s">
        <v>238</v>
      </c>
      <c r="E138">
        <v>128.69999999999999</v>
      </c>
      <c r="F138">
        <v>138.4</v>
      </c>
      <c r="G138">
        <v>130.30000000000001</v>
      </c>
      <c r="H138">
        <v>132.69999999999999</v>
      </c>
      <c r="I138">
        <v>112.5</v>
      </c>
      <c r="J138">
        <v>130.4</v>
      </c>
      <c r="K138">
        <v>155.1</v>
      </c>
      <c r="L138">
        <v>175.7</v>
      </c>
      <c r="M138">
        <v>115.4</v>
      </c>
      <c r="N138">
        <v>145.30000000000001</v>
      </c>
      <c r="O138">
        <v>122.5</v>
      </c>
      <c r="P138">
        <v>139.6</v>
      </c>
      <c r="Q138">
        <v>136.30000000000001</v>
      </c>
    </row>
    <row r="139" spans="1:17" hidden="1" x14ac:dyDescent="0.25">
      <c r="A139" t="s">
        <v>104</v>
      </c>
      <c r="B139">
        <v>2016</v>
      </c>
      <c r="C139" t="s">
        <v>238</v>
      </c>
      <c r="E139">
        <v>130.5</v>
      </c>
      <c r="F139">
        <v>137.9</v>
      </c>
      <c r="G139">
        <v>130.19999999999999</v>
      </c>
      <c r="H139">
        <v>134.80000000000001</v>
      </c>
      <c r="I139">
        <v>117.8</v>
      </c>
      <c r="J139">
        <v>134.69999999999999</v>
      </c>
      <c r="K139">
        <v>151.19999999999999</v>
      </c>
      <c r="L139">
        <v>172.1</v>
      </c>
      <c r="M139">
        <v>114.1</v>
      </c>
      <c r="N139">
        <v>139.30000000000001</v>
      </c>
      <c r="O139">
        <v>126.1</v>
      </c>
      <c r="P139">
        <v>141.1</v>
      </c>
      <c r="Q139">
        <v>137</v>
      </c>
    </row>
    <row r="140" spans="1:17" hidden="1" x14ac:dyDescent="0.25">
      <c r="A140" t="s">
        <v>60</v>
      </c>
      <c r="B140">
        <v>2016</v>
      </c>
      <c r="C140" t="s">
        <v>264</v>
      </c>
      <c r="E140">
        <v>132</v>
      </c>
      <c r="F140">
        <v>137.4</v>
      </c>
      <c r="G140">
        <v>130.6</v>
      </c>
      <c r="H140">
        <v>136.19999999999999</v>
      </c>
      <c r="I140">
        <v>121.1</v>
      </c>
      <c r="J140">
        <v>136.9</v>
      </c>
      <c r="K140">
        <v>141.80000000000001</v>
      </c>
      <c r="L140">
        <v>170</v>
      </c>
      <c r="M140">
        <v>113.4</v>
      </c>
      <c r="N140">
        <v>136.80000000000001</v>
      </c>
      <c r="O140">
        <v>128.69999999999999</v>
      </c>
      <c r="P140">
        <v>143.1</v>
      </c>
      <c r="Q140">
        <v>136.6</v>
      </c>
    </row>
    <row r="141" spans="1:17" hidden="1" x14ac:dyDescent="0.25">
      <c r="A141" t="s">
        <v>85</v>
      </c>
      <c r="B141">
        <v>2016</v>
      </c>
      <c r="C141" t="s">
        <v>264</v>
      </c>
      <c r="E141">
        <v>130.19999999999999</v>
      </c>
      <c r="F141">
        <v>138.5</v>
      </c>
      <c r="G141">
        <v>134.1</v>
      </c>
      <c r="H141">
        <v>132.9</v>
      </c>
      <c r="I141">
        <v>112.6</v>
      </c>
      <c r="J141">
        <v>130.80000000000001</v>
      </c>
      <c r="K141">
        <v>142</v>
      </c>
      <c r="L141">
        <v>174.9</v>
      </c>
      <c r="M141">
        <v>115.6</v>
      </c>
      <c r="N141">
        <v>145.4</v>
      </c>
      <c r="O141">
        <v>122.7</v>
      </c>
      <c r="P141">
        <v>140.30000000000001</v>
      </c>
      <c r="Q141">
        <v>135.19999999999999</v>
      </c>
    </row>
    <row r="142" spans="1:17" hidden="1" x14ac:dyDescent="0.25">
      <c r="A142" t="s">
        <v>104</v>
      </c>
      <c r="B142">
        <v>2016</v>
      </c>
      <c r="C142" t="s">
        <v>264</v>
      </c>
      <c r="E142">
        <v>131.4</v>
      </c>
      <c r="F142">
        <v>137.80000000000001</v>
      </c>
      <c r="G142">
        <v>132</v>
      </c>
      <c r="H142">
        <v>135</v>
      </c>
      <c r="I142">
        <v>118</v>
      </c>
      <c r="J142">
        <v>134.1</v>
      </c>
      <c r="K142">
        <v>141.9</v>
      </c>
      <c r="L142">
        <v>171.7</v>
      </c>
      <c r="M142">
        <v>114.1</v>
      </c>
      <c r="N142">
        <v>139.69999999999999</v>
      </c>
      <c r="O142">
        <v>126.2</v>
      </c>
      <c r="P142">
        <v>141.80000000000001</v>
      </c>
      <c r="Q142">
        <v>136.1</v>
      </c>
    </row>
    <row r="143" spans="1:17" hidden="1" x14ac:dyDescent="0.25">
      <c r="A143" t="s">
        <v>60</v>
      </c>
      <c r="B143">
        <v>2016</v>
      </c>
      <c r="C143" t="s">
        <v>273</v>
      </c>
      <c r="E143">
        <v>132.6</v>
      </c>
      <c r="F143">
        <v>137.30000000000001</v>
      </c>
      <c r="G143">
        <v>131.6</v>
      </c>
      <c r="H143">
        <v>136.30000000000001</v>
      </c>
      <c r="I143">
        <v>121.6</v>
      </c>
      <c r="J143">
        <v>135.6</v>
      </c>
      <c r="K143">
        <v>127.5</v>
      </c>
      <c r="L143">
        <v>167.9</v>
      </c>
      <c r="M143">
        <v>113.8</v>
      </c>
      <c r="N143">
        <v>137.5</v>
      </c>
      <c r="O143">
        <v>129.1</v>
      </c>
      <c r="P143">
        <v>143.6</v>
      </c>
      <c r="Q143">
        <v>134.69999999999999</v>
      </c>
    </row>
    <row r="144" spans="1:17" hidden="1" x14ac:dyDescent="0.25">
      <c r="A144" t="s">
        <v>85</v>
      </c>
      <c r="B144">
        <v>2016</v>
      </c>
      <c r="C144" t="s">
        <v>273</v>
      </c>
      <c r="E144">
        <v>131.6</v>
      </c>
      <c r="F144">
        <v>138.19999999999999</v>
      </c>
      <c r="G144">
        <v>134.9</v>
      </c>
      <c r="H144">
        <v>133.1</v>
      </c>
      <c r="I144">
        <v>113.5</v>
      </c>
      <c r="J144">
        <v>129.30000000000001</v>
      </c>
      <c r="K144">
        <v>121.1</v>
      </c>
      <c r="L144">
        <v>170.3</v>
      </c>
      <c r="M144">
        <v>115.5</v>
      </c>
      <c r="N144">
        <v>145.5</v>
      </c>
      <c r="O144">
        <v>123.1</v>
      </c>
      <c r="P144">
        <v>140.9</v>
      </c>
      <c r="Q144">
        <v>132.80000000000001</v>
      </c>
    </row>
    <row r="145" spans="1:17" hidden="1" x14ac:dyDescent="0.25">
      <c r="A145" t="s">
        <v>104</v>
      </c>
      <c r="B145">
        <v>2016</v>
      </c>
      <c r="C145" t="s">
        <v>273</v>
      </c>
      <c r="E145">
        <v>132.30000000000001</v>
      </c>
      <c r="F145">
        <v>137.6</v>
      </c>
      <c r="G145">
        <v>132.9</v>
      </c>
      <c r="H145">
        <v>135.1</v>
      </c>
      <c r="I145">
        <v>118.6</v>
      </c>
      <c r="J145">
        <v>132.69999999999999</v>
      </c>
      <c r="K145">
        <v>125.3</v>
      </c>
      <c r="L145">
        <v>168.7</v>
      </c>
      <c r="M145">
        <v>114.4</v>
      </c>
      <c r="N145">
        <v>140.19999999999999</v>
      </c>
      <c r="O145">
        <v>126.6</v>
      </c>
      <c r="P145">
        <v>142.30000000000001</v>
      </c>
      <c r="Q145">
        <v>134</v>
      </c>
    </row>
    <row r="146" spans="1:17" hidden="1" x14ac:dyDescent="0.25">
      <c r="A146" t="s">
        <v>60</v>
      </c>
      <c r="B146">
        <v>2017</v>
      </c>
      <c r="C146" t="s">
        <v>62</v>
      </c>
      <c r="E146">
        <v>133.1</v>
      </c>
      <c r="F146">
        <v>137.80000000000001</v>
      </c>
      <c r="G146">
        <v>131.9</v>
      </c>
      <c r="H146">
        <v>136.69999999999999</v>
      </c>
      <c r="I146">
        <v>122</v>
      </c>
      <c r="J146">
        <v>136</v>
      </c>
      <c r="K146">
        <v>119.8</v>
      </c>
      <c r="L146">
        <v>161.69999999999999</v>
      </c>
      <c r="M146">
        <v>114.8</v>
      </c>
      <c r="N146">
        <v>136.9</v>
      </c>
      <c r="O146">
        <v>129</v>
      </c>
      <c r="P146">
        <v>143.9</v>
      </c>
      <c r="Q146">
        <v>133.69999999999999</v>
      </c>
    </row>
    <row r="147" spans="1:17" hidden="1" x14ac:dyDescent="0.25">
      <c r="A147" t="s">
        <v>85</v>
      </c>
      <c r="B147">
        <v>2017</v>
      </c>
      <c r="C147" t="s">
        <v>62</v>
      </c>
      <c r="E147">
        <v>132.19999999999999</v>
      </c>
      <c r="F147">
        <v>138.9</v>
      </c>
      <c r="G147">
        <v>132.6</v>
      </c>
      <c r="H147">
        <v>133.1</v>
      </c>
      <c r="I147">
        <v>114</v>
      </c>
      <c r="J147">
        <v>129.6</v>
      </c>
      <c r="K147">
        <v>118.7</v>
      </c>
      <c r="L147">
        <v>155.1</v>
      </c>
      <c r="M147">
        <v>117.3</v>
      </c>
      <c r="N147">
        <v>144.9</v>
      </c>
      <c r="O147">
        <v>123.2</v>
      </c>
      <c r="P147">
        <v>141.6</v>
      </c>
      <c r="Q147">
        <v>132</v>
      </c>
    </row>
    <row r="148" spans="1:17" hidden="1" x14ac:dyDescent="0.25">
      <c r="A148" t="s">
        <v>104</v>
      </c>
      <c r="B148">
        <v>2017</v>
      </c>
      <c r="C148" t="s">
        <v>62</v>
      </c>
      <c r="E148">
        <v>132.80000000000001</v>
      </c>
      <c r="F148">
        <v>138.19999999999999</v>
      </c>
      <c r="G148">
        <v>132.19999999999999</v>
      </c>
      <c r="H148">
        <v>135.4</v>
      </c>
      <c r="I148">
        <v>119.1</v>
      </c>
      <c r="J148">
        <v>133</v>
      </c>
      <c r="K148">
        <v>119.4</v>
      </c>
      <c r="L148">
        <v>159.5</v>
      </c>
      <c r="M148">
        <v>115.6</v>
      </c>
      <c r="N148">
        <v>139.6</v>
      </c>
      <c r="O148">
        <v>126.6</v>
      </c>
      <c r="P148">
        <v>142.80000000000001</v>
      </c>
      <c r="Q148">
        <v>133.1</v>
      </c>
    </row>
    <row r="149" spans="1:17" hidden="1" x14ac:dyDescent="0.25">
      <c r="A149" t="s">
        <v>60</v>
      </c>
      <c r="B149">
        <v>2017</v>
      </c>
      <c r="C149" t="s">
        <v>116</v>
      </c>
      <c r="E149">
        <v>133.30000000000001</v>
      </c>
      <c r="F149">
        <v>138.30000000000001</v>
      </c>
      <c r="G149">
        <v>129.30000000000001</v>
      </c>
      <c r="H149">
        <v>137.19999999999999</v>
      </c>
      <c r="I149">
        <v>122.1</v>
      </c>
      <c r="J149">
        <v>138.69999999999999</v>
      </c>
      <c r="K149">
        <v>119.1</v>
      </c>
      <c r="L149">
        <v>156.9</v>
      </c>
      <c r="M149">
        <v>116.2</v>
      </c>
      <c r="N149">
        <v>136</v>
      </c>
      <c r="O149">
        <v>129.4</v>
      </c>
      <c r="P149">
        <v>144.4</v>
      </c>
      <c r="Q149">
        <v>133.6</v>
      </c>
    </row>
    <row r="150" spans="1:17" hidden="1" x14ac:dyDescent="0.25">
      <c r="A150" t="s">
        <v>85</v>
      </c>
      <c r="B150">
        <v>2017</v>
      </c>
      <c r="C150" t="s">
        <v>116</v>
      </c>
      <c r="E150">
        <v>132.80000000000001</v>
      </c>
      <c r="F150">
        <v>139.80000000000001</v>
      </c>
      <c r="G150">
        <v>129.30000000000001</v>
      </c>
      <c r="H150">
        <v>133.5</v>
      </c>
      <c r="I150">
        <v>114.3</v>
      </c>
      <c r="J150">
        <v>131.4</v>
      </c>
      <c r="K150">
        <v>120.2</v>
      </c>
      <c r="L150">
        <v>143.1</v>
      </c>
      <c r="M150">
        <v>119.5</v>
      </c>
      <c r="N150">
        <v>144</v>
      </c>
      <c r="O150">
        <v>123.4</v>
      </c>
      <c r="P150">
        <v>141.9</v>
      </c>
      <c r="Q150">
        <v>132.1</v>
      </c>
    </row>
    <row r="151" spans="1:17" hidden="1" x14ac:dyDescent="0.25">
      <c r="A151" t="s">
        <v>104</v>
      </c>
      <c r="B151">
        <v>2017</v>
      </c>
      <c r="C151" t="s">
        <v>116</v>
      </c>
      <c r="E151">
        <v>133.1</v>
      </c>
      <c r="F151">
        <v>138.80000000000001</v>
      </c>
      <c r="G151">
        <v>129.30000000000001</v>
      </c>
      <c r="H151">
        <v>135.80000000000001</v>
      </c>
      <c r="I151">
        <v>119.2</v>
      </c>
      <c r="J151">
        <v>135.30000000000001</v>
      </c>
      <c r="K151">
        <v>119.5</v>
      </c>
      <c r="L151">
        <v>152.19999999999999</v>
      </c>
      <c r="M151">
        <v>117.3</v>
      </c>
      <c r="N151">
        <v>138.69999999999999</v>
      </c>
      <c r="O151">
        <v>126.9</v>
      </c>
      <c r="P151">
        <v>143.19999999999999</v>
      </c>
      <c r="Q151">
        <v>133</v>
      </c>
    </row>
    <row r="152" spans="1:17" hidden="1" x14ac:dyDescent="0.25">
      <c r="A152" t="s">
        <v>60</v>
      </c>
      <c r="B152">
        <v>2017</v>
      </c>
      <c r="C152" t="s">
        <v>138</v>
      </c>
      <c r="E152">
        <v>133.6</v>
      </c>
      <c r="F152">
        <v>138.80000000000001</v>
      </c>
      <c r="G152">
        <v>128.80000000000001</v>
      </c>
      <c r="H152">
        <v>137.19999999999999</v>
      </c>
      <c r="I152">
        <v>121.6</v>
      </c>
      <c r="J152">
        <v>139.69999999999999</v>
      </c>
      <c r="K152">
        <v>119.7</v>
      </c>
      <c r="L152">
        <v>148</v>
      </c>
      <c r="M152">
        <v>116.9</v>
      </c>
      <c r="N152">
        <v>135.6</v>
      </c>
      <c r="O152">
        <v>129.80000000000001</v>
      </c>
      <c r="P152">
        <v>145.4</v>
      </c>
      <c r="Q152">
        <v>133.4</v>
      </c>
    </row>
    <row r="153" spans="1:17" hidden="1" x14ac:dyDescent="0.25">
      <c r="A153" t="s">
        <v>85</v>
      </c>
      <c r="B153">
        <v>2017</v>
      </c>
      <c r="C153" t="s">
        <v>138</v>
      </c>
      <c r="E153">
        <v>132.69999999999999</v>
      </c>
      <c r="F153">
        <v>139.4</v>
      </c>
      <c r="G153">
        <v>128.4</v>
      </c>
      <c r="H153">
        <v>134.9</v>
      </c>
      <c r="I153">
        <v>114</v>
      </c>
      <c r="J153">
        <v>136.80000000000001</v>
      </c>
      <c r="K153">
        <v>122.2</v>
      </c>
      <c r="L153">
        <v>135.80000000000001</v>
      </c>
      <c r="M153">
        <v>120.3</v>
      </c>
      <c r="N153">
        <v>142.6</v>
      </c>
      <c r="O153">
        <v>123.6</v>
      </c>
      <c r="P153">
        <v>142.4</v>
      </c>
      <c r="Q153">
        <v>132.6</v>
      </c>
    </row>
    <row r="154" spans="1:17" hidden="1" x14ac:dyDescent="0.25">
      <c r="A154" t="s">
        <v>104</v>
      </c>
      <c r="B154">
        <v>2017</v>
      </c>
      <c r="C154" t="s">
        <v>138</v>
      </c>
      <c r="E154">
        <v>133.30000000000001</v>
      </c>
      <c r="F154">
        <v>139</v>
      </c>
      <c r="G154">
        <v>128.6</v>
      </c>
      <c r="H154">
        <v>136.30000000000001</v>
      </c>
      <c r="I154">
        <v>118.8</v>
      </c>
      <c r="J154">
        <v>138.30000000000001</v>
      </c>
      <c r="K154">
        <v>120.5</v>
      </c>
      <c r="L154">
        <v>143.9</v>
      </c>
      <c r="M154">
        <v>118</v>
      </c>
      <c r="N154">
        <v>137.9</v>
      </c>
      <c r="O154">
        <v>127.2</v>
      </c>
      <c r="P154">
        <v>144</v>
      </c>
      <c r="Q154">
        <v>133.1</v>
      </c>
    </row>
    <row r="155" spans="1:17" hidden="1" x14ac:dyDescent="0.25">
      <c r="A155" t="s">
        <v>60</v>
      </c>
      <c r="B155">
        <v>2017</v>
      </c>
      <c r="C155" t="s">
        <v>154</v>
      </c>
      <c r="E155">
        <v>133.19999999999999</v>
      </c>
      <c r="F155">
        <v>138.69999999999999</v>
      </c>
      <c r="G155">
        <v>127.1</v>
      </c>
      <c r="H155">
        <v>137.69999999999999</v>
      </c>
      <c r="I155">
        <v>121.3</v>
      </c>
      <c r="J155">
        <v>141.80000000000001</v>
      </c>
      <c r="K155">
        <v>121.5</v>
      </c>
      <c r="L155">
        <v>144.5</v>
      </c>
      <c r="M155">
        <v>117.4</v>
      </c>
      <c r="N155">
        <v>134.1</v>
      </c>
      <c r="O155">
        <v>130</v>
      </c>
      <c r="P155">
        <v>145.5</v>
      </c>
      <c r="Q155">
        <v>133.5</v>
      </c>
    </row>
    <row r="156" spans="1:17" hidden="1" x14ac:dyDescent="0.25">
      <c r="A156" t="s">
        <v>85</v>
      </c>
      <c r="B156">
        <v>2017</v>
      </c>
      <c r="C156" t="s">
        <v>154</v>
      </c>
      <c r="E156">
        <v>132.69999999999999</v>
      </c>
      <c r="F156">
        <v>140.6</v>
      </c>
      <c r="G156">
        <v>124.5</v>
      </c>
      <c r="H156">
        <v>136.30000000000001</v>
      </c>
      <c r="I156">
        <v>113.5</v>
      </c>
      <c r="J156">
        <v>137.69999999999999</v>
      </c>
      <c r="K156">
        <v>127.1</v>
      </c>
      <c r="L156">
        <v>133.80000000000001</v>
      </c>
      <c r="M156">
        <v>120.8</v>
      </c>
      <c r="N156">
        <v>141.30000000000001</v>
      </c>
      <c r="O156">
        <v>123.8</v>
      </c>
      <c r="P156">
        <v>142.6</v>
      </c>
      <c r="Q156">
        <v>133.4</v>
      </c>
    </row>
    <row r="157" spans="1:17" hidden="1" x14ac:dyDescent="0.25">
      <c r="A157" t="s">
        <v>104</v>
      </c>
      <c r="B157">
        <v>2017</v>
      </c>
      <c r="C157" t="s">
        <v>154</v>
      </c>
      <c r="E157">
        <v>133</v>
      </c>
      <c r="F157">
        <v>139.4</v>
      </c>
      <c r="G157">
        <v>126.1</v>
      </c>
      <c r="H157">
        <v>137.19999999999999</v>
      </c>
      <c r="I157">
        <v>118.4</v>
      </c>
      <c r="J157">
        <v>139.9</v>
      </c>
      <c r="K157">
        <v>123.4</v>
      </c>
      <c r="L157">
        <v>140.9</v>
      </c>
      <c r="M157">
        <v>118.5</v>
      </c>
      <c r="N157">
        <v>136.5</v>
      </c>
      <c r="O157">
        <v>127.4</v>
      </c>
      <c r="P157">
        <v>144.19999999999999</v>
      </c>
      <c r="Q157">
        <v>133.5</v>
      </c>
    </row>
    <row r="158" spans="1:17" x14ac:dyDescent="0.25">
      <c r="A158" t="s">
        <v>60</v>
      </c>
      <c r="B158">
        <v>2017</v>
      </c>
      <c r="C158" t="s">
        <v>167</v>
      </c>
      <c r="D158" t="str">
        <f t="shared" ref="D158:D163" si="4">C158&amp;" "&amp;B158</f>
        <v>May 2017</v>
      </c>
      <c r="E158">
        <v>133.1</v>
      </c>
      <c r="F158">
        <v>140.30000000000001</v>
      </c>
      <c r="G158">
        <v>126.8</v>
      </c>
      <c r="H158">
        <v>138.19999999999999</v>
      </c>
      <c r="I158">
        <v>120.8</v>
      </c>
      <c r="J158">
        <v>140.19999999999999</v>
      </c>
      <c r="K158">
        <v>123.8</v>
      </c>
      <c r="L158">
        <v>141.80000000000001</v>
      </c>
      <c r="M158">
        <v>118.6</v>
      </c>
      <c r="N158">
        <v>134</v>
      </c>
      <c r="O158">
        <v>130.30000000000001</v>
      </c>
      <c r="P158">
        <v>145.80000000000001</v>
      </c>
      <c r="Q158">
        <v>133.80000000000001</v>
      </c>
    </row>
    <row r="159" spans="1:17" x14ac:dyDescent="0.25">
      <c r="A159" t="s">
        <v>85</v>
      </c>
      <c r="B159">
        <v>2017</v>
      </c>
      <c r="C159" t="s">
        <v>167</v>
      </c>
      <c r="D159" t="str">
        <f t="shared" si="4"/>
        <v>May 2017</v>
      </c>
      <c r="E159">
        <v>132.6</v>
      </c>
      <c r="F159">
        <v>144.1</v>
      </c>
      <c r="G159">
        <v>125.6</v>
      </c>
      <c r="H159">
        <v>136.80000000000001</v>
      </c>
      <c r="I159">
        <v>113.4</v>
      </c>
      <c r="J159">
        <v>135.19999999999999</v>
      </c>
      <c r="K159">
        <v>129.19999999999999</v>
      </c>
      <c r="L159">
        <v>131.5</v>
      </c>
      <c r="M159">
        <v>121</v>
      </c>
      <c r="N159">
        <v>139.9</v>
      </c>
      <c r="O159">
        <v>123.8</v>
      </c>
      <c r="P159">
        <v>142.9</v>
      </c>
      <c r="Q159">
        <v>133.6</v>
      </c>
    </row>
    <row r="160" spans="1:17" x14ac:dyDescent="0.25">
      <c r="A160" t="s">
        <v>104</v>
      </c>
      <c r="B160">
        <v>2017</v>
      </c>
      <c r="C160" t="s">
        <v>167</v>
      </c>
      <c r="D160" t="str">
        <f t="shared" si="4"/>
        <v>May 2017</v>
      </c>
      <c r="E160">
        <v>132.9</v>
      </c>
      <c r="F160">
        <v>141.6</v>
      </c>
      <c r="G160">
        <v>126.3</v>
      </c>
      <c r="H160">
        <v>137.69999999999999</v>
      </c>
      <c r="I160">
        <v>118.1</v>
      </c>
      <c r="J160">
        <v>137.9</v>
      </c>
      <c r="K160">
        <v>125.6</v>
      </c>
      <c r="L160">
        <v>138.30000000000001</v>
      </c>
      <c r="M160">
        <v>119.4</v>
      </c>
      <c r="N160">
        <v>136</v>
      </c>
      <c r="O160">
        <v>127.6</v>
      </c>
      <c r="P160">
        <v>144.5</v>
      </c>
      <c r="Q160">
        <v>133.69999999999999</v>
      </c>
    </row>
    <row r="161" spans="1:17" x14ac:dyDescent="0.25">
      <c r="A161" t="s">
        <v>60</v>
      </c>
      <c r="B161">
        <v>2017</v>
      </c>
      <c r="C161" t="s">
        <v>177</v>
      </c>
      <c r="D161" t="str">
        <f t="shared" si="4"/>
        <v>June 2017</v>
      </c>
      <c r="E161">
        <v>133.5</v>
      </c>
      <c r="F161">
        <v>143.69999999999999</v>
      </c>
      <c r="G161">
        <v>128</v>
      </c>
      <c r="H161">
        <v>138.6</v>
      </c>
      <c r="I161">
        <v>120.9</v>
      </c>
      <c r="J161">
        <v>140.9</v>
      </c>
      <c r="K161">
        <v>128.80000000000001</v>
      </c>
      <c r="L161">
        <v>140.19999999999999</v>
      </c>
      <c r="M161">
        <v>118.9</v>
      </c>
      <c r="N161">
        <v>133.5</v>
      </c>
      <c r="O161">
        <v>130.4</v>
      </c>
      <c r="P161">
        <v>146.5</v>
      </c>
      <c r="Q161">
        <v>134.9</v>
      </c>
    </row>
    <row r="162" spans="1:17" x14ac:dyDescent="0.25">
      <c r="A162" t="s">
        <v>85</v>
      </c>
      <c r="B162">
        <v>2017</v>
      </c>
      <c r="C162" t="s">
        <v>177</v>
      </c>
      <c r="D162" t="str">
        <f t="shared" si="4"/>
        <v>June 2017</v>
      </c>
      <c r="E162">
        <v>132.9</v>
      </c>
      <c r="F162">
        <v>148.69999999999999</v>
      </c>
      <c r="G162">
        <v>128.30000000000001</v>
      </c>
      <c r="H162">
        <v>137.30000000000001</v>
      </c>
      <c r="I162">
        <v>113.5</v>
      </c>
      <c r="J162">
        <v>137.19999999999999</v>
      </c>
      <c r="K162">
        <v>142.19999999999999</v>
      </c>
      <c r="L162">
        <v>128.19999999999999</v>
      </c>
      <c r="M162">
        <v>120.9</v>
      </c>
      <c r="N162">
        <v>138.80000000000001</v>
      </c>
      <c r="O162">
        <v>124.2</v>
      </c>
      <c r="P162">
        <v>143.1</v>
      </c>
      <c r="Q162">
        <v>135.69999999999999</v>
      </c>
    </row>
    <row r="163" spans="1:17" x14ac:dyDescent="0.25">
      <c r="A163" t="s">
        <v>104</v>
      </c>
      <c r="B163">
        <v>2017</v>
      </c>
      <c r="C163" t="s">
        <v>177</v>
      </c>
      <c r="D163" t="str">
        <f t="shared" si="4"/>
        <v>June 2017</v>
      </c>
      <c r="E163">
        <v>133.30000000000001</v>
      </c>
      <c r="F163">
        <v>145.5</v>
      </c>
      <c r="G163">
        <v>128.1</v>
      </c>
      <c r="H163">
        <v>138.1</v>
      </c>
      <c r="I163">
        <v>118.2</v>
      </c>
      <c r="J163">
        <v>139.19999999999999</v>
      </c>
      <c r="K163">
        <v>133.30000000000001</v>
      </c>
      <c r="L163">
        <v>136.19999999999999</v>
      </c>
      <c r="M163">
        <v>119.6</v>
      </c>
      <c r="N163">
        <v>135.30000000000001</v>
      </c>
      <c r="O163">
        <v>127.8</v>
      </c>
      <c r="P163">
        <v>144.9</v>
      </c>
      <c r="Q163">
        <v>135.19999999999999</v>
      </c>
    </row>
    <row r="164" spans="1:17" hidden="1" x14ac:dyDescent="0.25">
      <c r="A164" t="s">
        <v>60</v>
      </c>
      <c r="B164">
        <v>2017</v>
      </c>
      <c r="C164" t="s">
        <v>194</v>
      </c>
      <c r="E164">
        <v>134</v>
      </c>
      <c r="F164">
        <v>144.19999999999999</v>
      </c>
      <c r="G164">
        <v>129.80000000000001</v>
      </c>
      <c r="H164">
        <v>139</v>
      </c>
      <c r="I164">
        <v>120.9</v>
      </c>
      <c r="J164">
        <v>143.9</v>
      </c>
      <c r="K164">
        <v>151.5</v>
      </c>
      <c r="L164">
        <v>138.1</v>
      </c>
      <c r="M164">
        <v>120</v>
      </c>
      <c r="N164">
        <v>133.9</v>
      </c>
      <c r="O164">
        <v>131.4</v>
      </c>
      <c r="P164">
        <v>147.69999999999999</v>
      </c>
      <c r="Q164">
        <v>138.5</v>
      </c>
    </row>
    <row r="165" spans="1:17" hidden="1" x14ac:dyDescent="0.25">
      <c r="A165" t="s">
        <v>85</v>
      </c>
      <c r="B165">
        <v>2017</v>
      </c>
      <c r="C165" t="s">
        <v>194</v>
      </c>
      <c r="E165">
        <v>132.80000000000001</v>
      </c>
      <c r="F165">
        <v>148.4</v>
      </c>
      <c r="G165">
        <v>129.4</v>
      </c>
      <c r="H165">
        <v>137.69999999999999</v>
      </c>
      <c r="I165">
        <v>113.4</v>
      </c>
      <c r="J165">
        <v>139.4</v>
      </c>
      <c r="K165">
        <v>175.1</v>
      </c>
      <c r="L165">
        <v>124.7</v>
      </c>
      <c r="M165">
        <v>121.5</v>
      </c>
      <c r="N165">
        <v>137.80000000000001</v>
      </c>
      <c r="O165">
        <v>124.4</v>
      </c>
      <c r="P165">
        <v>143.69999999999999</v>
      </c>
      <c r="Q165">
        <v>139.80000000000001</v>
      </c>
    </row>
    <row r="166" spans="1:17" hidden="1" x14ac:dyDescent="0.25">
      <c r="A166" t="s">
        <v>104</v>
      </c>
      <c r="B166">
        <v>2017</v>
      </c>
      <c r="C166" t="s">
        <v>194</v>
      </c>
      <c r="E166">
        <v>133.6</v>
      </c>
      <c r="F166">
        <v>145.69999999999999</v>
      </c>
      <c r="G166">
        <v>129.6</v>
      </c>
      <c r="H166">
        <v>138.5</v>
      </c>
      <c r="I166">
        <v>118.1</v>
      </c>
      <c r="J166">
        <v>141.80000000000001</v>
      </c>
      <c r="K166">
        <v>159.5</v>
      </c>
      <c r="L166">
        <v>133.6</v>
      </c>
      <c r="M166">
        <v>120.5</v>
      </c>
      <c r="N166">
        <v>135.19999999999999</v>
      </c>
      <c r="O166">
        <v>128.5</v>
      </c>
      <c r="P166">
        <v>145.80000000000001</v>
      </c>
      <c r="Q166">
        <v>139</v>
      </c>
    </row>
    <row r="167" spans="1:17" hidden="1" x14ac:dyDescent="0.25">
      <c r="A167" t="s">
        <v>60</v>
      </c>
      <c r="B167">
        <v>2017</v>
      </c>
      <c r="C167" t="s">
        <v>213</v>
      </c>
      <c r="E167">
        <v>134.80000000000001</v>
      </c>
      <c r="F167">
        <v>143.1</v>
      </c>
      <c r="G167">
        <v>130</v>
      </c>
      <c r="H167">
        <v>139.4</v>
      </c>
      <c r="I167">
        <v>120.5</v>
      </c>
      <c r="J167">
        <v>148</v>
      </c>
      <c r="K167">
        <v>162.9</v>
      </c>
      <c r="L167">
        <v>137.4</v>
      </c>
      <c r="M167">
        <v>120.8</v>
      </c>
      <c r="N167">
        <v>134.69999999999999</v>
      </c>
      <c r="O167">
        <v>131.6</v>
      </c>
      <c r="P167">
        <v>148.69999999999999</v>
      </c>
      <c r="Q167">
        <v>140.6</v>
      </c>
    </row>
    <row r="168" spans="1:17" hidden="1" x14ac:dyDescent="0.25">
      <c r="A168" t="s">
        <v>85</v>
      </c>
      <c r="B168">
        <v>2017</v>
      </c>
      <c r="C168" t="s">
        <v>213</v>
      </c>
      <c r="E168">
        <v>133.19999999999999</v>
      </c>
      <c r="F168">
        <v>143.9</v>
      </c>
      <c r="G168">
        <v>128.30000000000001</v>
      </c>
      <c r="H168">
        <v>138.30000000000001</v>
      </c>
      <c r="I168">
        <v>114.1</v>
      </c>
      <c r="J168">
        <v>142.69999999999999</v>
      </c>
      <c r="K168">
        <v>179.8</v>
      </c>
      <c r="L168">
        <v>123.5</v>
      </c>
      <c r="M168">
        <v>122.1</v>
      </c>
      <c r="N168">
        <v>137.5</v>
      </c>
      <c r="O168">
        <v>124.6</v>
      </c>
      <c r="P168">
        <v>144.5</v>
      </c>
      <c r="Q168">
        <v>140.5</v>
      </c>
    </row>
    <row r="169" spans="1:17" hidden="1" x14ac:dyDescent="0.25">
      <c r="A169" t="s">
        <v>104</v>
      </c>
      <c r="B169">
        <v>2017</v>
      </c>
      <c r="C169" t="s">
        <v>213</v>
      </c>
      <c r="E169">
        <v>134.30000000000001</v>
      </c>
      <c r="F169">
        <v>143.4</v>
      </c>
      <c r="G169">
        <v>129.30000000000001</v>
      </c>
      <c r="H169">
        <v>139</v>
      </c>
      <c r="I169">
        <v>118.1</v>
      </c>
      <c r="J169">
        <v>145.5</v>
      </c>
      <c r="K169">
        <v>168.6</v>
      </c>
      <c r="L169">
        <v>132.69999999999999</v>
      </c>
      <c r="M169">
        <v>121.2</v>
      </c>
      <c r="N169">
        <v>135.6</v>
      </c>
      <c r="O169">
        <v>128.69999999999999</v>
      </c>
      <c r="P169">
        <v>146.80000000000001</v>
      </c>
      <c r="Q169">
        <v>140.6</v>
      </c>
    </row>
    <row r="170" spans="1:17" hidden="1" x14ac:dyDescent="0.25">
      <c r="A170" t="s">
        <v>60</v>
      </c>
      <c r="B170">
        <v>2017</v>
      </c>
      <c r="C170" t="s">
        <v>228</v>
      </c>
      <c r="E170">
        <v>135.19999999999999</v>
      </c>
      <c r="F170">
        <v>142</v>
      </c>
      <c r="G170">
        <v>130.5</v>
      </c>
      <c r="H170">
        <v>140.19999999999999</v>
      </c>
      <c r="I170">
        <v>120.7</v>
      </c>
      <c r="J170">
        <v>147.80000000000001</v>
      </c>
      <c r="K170">
        <v>154.5</v>
      </c>
      <c r="L170">
        <v>137.1</v>
      </c>
      <c r="M170">
        <v>121</v>
      </c>
      <c r="N170">
        <v>134.69999999999999</v>
      </c>
      <c r="O170">
        <v>131.69999999999999</v>
      </c>
      <c r="P170">
        <v>149.30000000000001</v>
      </c>
      <c r="Q170">
        <v>139.6</v>
      </c>
    </row>
    <row r="171" spans="1:17" hidden="1" x14ac:dyDescent="0.25">
      <c r="A171" t="s">
        <v>85</v>
      </c>
      <c r="B171">
        <v>2017</v>
      </c>
      <c r="C171" t="s">
        <v>228</v>
      </c>
      <c r="E171">
        <v>133.6</v>
      </c>
      <c r="F171">
        <v>143</v>
      </c>
      <c r="G171">
        <v>129.69999999999999</v>
      </c>
      <c r="H171">
        <v>138.69999999999999</v>
      </c>
      <c r="I171">
        <v>114.5</v>
      </c>
      <c r="J171">
        <v>137.5</v>
      </c>
      <c r="K171">
        <v>160.69999999999999</v>
      </c>
      <c r="L171">
        <v>124.5</v>
      </c>
      <c r="M171">
        <v>122.4</v>
      </c>
      <c r="N171">
        <v>137.30000000000001</v>
      </c>
      <c r="O171">
        <v>124.8</v>
      </c>
      <c r="P171">
        <v>145</v>
      </c>
      <c r="Q171">
        <v>138</v>
      </c>
    </row>
    <row r="172" spans="1:17" hidden="1" x14ac:dyDescent="0.25">
      <c r="A172" t="s">
        <v>104</v>
      </c>
      <c r="B172">
        <v>2017</v>
      </c>
      <c r="C172" t="s">
        <v>228</v>
      </c>
      <c r="E172">
        <v>134.69999999999999</v>
      </c>
      <c r="F172">
        <v>142.4</v>
      </c>
      <c r="G172">
        <v>130.19999999999999</v>
      </c>
      <c r="H172">
        <v>139.6</v>
      </c>
      <c r="I172">
        <v>118.4</v>
      </c>
      <c r="J172">
        <v>143</v>
      </c>
      <c r="K172">
        <v>156.6</v>
      </c>
      <c r="L172">
        <v>132.9</v>
      </c>
      <c r="M172">
        <v>121.5</v>
      </c>
      <c r="N172">
        <v>135.6</v>
      </c>
      <c r="O172">
        <v>128.80000000000001</v>
      </c>
      <c r="P172">
        <v>147.30000000000001</v>
      </c>
      <c r="Q172">
        <v>139</v>
      </c>
    </row>
    <row r="173" spans="1:17" hidden="1" x14ac:dyDescent="0.25">
      <c r="A173" t="s">
        <v>60</v>
      </c>
      <c r="B173">
        <v>2017</v>
      </c>
      <c r="C173" t="s">
        <v>238</v>
      </c>
      <c r="E173">
        <v>135.9</v>
      </c>
      <c r="F173">
        <v>141.9</v>
      </c>
      <c r="G173">
        <v>131</v>
      </c>
      <c r="H173">
        <v>141.5</v>
      </c>
      <c r="I173">
        <v>121.4</v>
      </c>
      <c r="J173">
        <v>146.69999999999999</v>
      </c>
      <c r="K173">
        <v>157.1</v>
      </c>
      <c r="L173">
        <v>136.4</v>
      </c>
      <c r="M173">
        <v>121.4</v>
      </c>
      <c r="N173">
        <v>135.6</v>
      </c>
      <c r="O173">
        <v>131.30000000000001</v>
      </c>
      <c r="P173">
        <v>150.30000000000001</v>
      </c>
      <c r="Q173">
        <v>140.4</v>
      </c>
    </row>
    <row r="174" spans="1:17" hidden="1" x14ac:dyDescent="0.25">
      <c r="A174" t="s">
        <v>85</v>
      </c>
      <c r="B174">
        <v>2017</v>
      </c>
      <c r="C174" t="s">
        <v>238</v>
      </c>
      <c r="E174">
        <v>133.9</v>
      </c>
      <c r="F174">
        <v>142.80000000000001</v>
      </c>
      <c r="G174">
        <v>131.4</v>
      </c>
      <c r="H174">
        <v>139.1</v>
      </c>
      <c r="I174">
        <v>114.9</v>
      </c>
      <c r="J174">
        <v>135.6</v>
      </c>
      <c r="K174">
        <v>173.2</v>
      </c>
      <c r="L174">
        <v>124.1</v>
      </c>
      <c r="M174">
        <v>122.6</v>
      </c>
      <c r="N174">
        <v>137.80000000000001</v>
      </c>
      <c r="O174">
        <v>125.1</v>
      </c>
      <c r="P174">
        <v>145.5</v>
      </c>
      <c r="Q174">
        <v>139.69999999999999</v>
      </c>
    </row>
    <row r="175" spans="1:17" hidden="1" x14ac:dyDescent="0.25">
      <c r="A175" t="s">
        <v>104</v>
      </c>
      <c r="B175">
        <v>2017</v>
      </c>
      <c r="C175" t="s">
        <v>238</v>
      </c>
      <c r="E175">
        <v>135.30000000000001</v>
      </c>
      <c r="F175">
        <v>142.19999999999999</v>
      </c>
      <c r="G175">
        <v>131.19999999999999</v>
      </c>
      <c r="H175">
        <v>140.6</v>
      </c>
      <c r="I175">
        <v>119</v>
      </c>
      <c r="J175">
        <v>141.5</v>
      </c>
      <c r="K175">
        <v>162.6</v>
      </c>
      <c r="L175">
        <v>132.30000000000001</v>
      </c>
      <c r="M175">
        <v>121.8</v>
      </c>
      <c r="N175">
        <v>136.30000000000001</v>
      </c>
      <c r="O175">
        <v>128.69999999999999</v>
      </c>
      <c r="P175">
        <v>148.1</v>
      </c>
      <c r="Q175">
        <v>140.1</v>
      </c>
    </row>
    <row r="176" spans="1:17" hidden="1" x14ac:dyDescent="0.25">
      <c r="A176" t="s">
        <v>60</v>
      </c>
      <c r="B176">
        <v>2017</v>
      </c>
      <c r="C176" t="s">
        <v>264</v>
      </c>
      <c r="E176">
        <v>136.30000000000001</v>
      </c>
      <c r="F176">
        <v>142.5</v>
      </c>
      <c r="G176">
        <v>140.5</v>
      </c>
      <c r="H176">
        <v>141.5</v>
      </c>
      <c r="I176">
        <v>121.6</v>
      </c>
      <c r="J176">
        <v>147.30000000000001</v>
      </c>
      <c r="K176">
        <v>168</v>
      </c>
      <c r="L176">
        <v>135.80000000000001</v>
      </c>
      <c r="M176">
        <v>122.5</v>
      </c>
      <c r="N176">
        <v>136</v>
      </c>
      <c r="O176">
        <v>131.9</v>
      </c>
      <c r="P176">
        <v>151.4</v>
      </c>
      <c r="Q176">
        <v>142.4</v>
      </c>
    </row>
    <row r="177" spans="1:17" hidden="1" x14ac:dyDescent="0.25">
      <c r="A177" t="s">
        <v>85</v>
      </c>
      <c r="B177">
        <v>2017</v>
      </c>
      <c r="C177" t="s">
        <v>264</v>
      </c>
      <c r="E177">
        <v>134.30000000000001</v>
      </c>
      <c r="F177">
        <v>142.1</v>
      </c>
      <c r="G177">
        <v>146.69999999999999</v>
      </c>
      <c r="H177">
        <v>139.5</v>
      </c>
      <c r="I177">
        <v>115.2</v>
      </c>
      <c r="J177">
        <v>136.4</v>
      </c>
      <c r="K177">
        <v>185.2</v>
      </c>
      <c r="L177">
        <v>122.2</v>
      </c>
      <c r="M177">
        <v>123.9</v>
      </c>
      <c r="N177">
        <v>138.30000000000001</v>
      </c>
      <c r="O177">
        <v>125.4</v>
      </c>
      <c r="P177">
        <v>146</v>
      </c>
      <c r="Q177">
        <v>141.5</v>
      </c>
    </row>
    <row r="178" spans="1:17" hidden="1" x14ac:dyDescent="0.25">
      <c r="A178" t="s">
        <v>104</v>
      </c>
      <c r="B178">
        <v>2017</v>
      </c>
      <c r="C178" t="s">
        <v>264</v>
      </c>
      <c r="E178">
        <v>135.69999999999999</v>
      </c>
      <c r="F178">
        <v>142.4</v>
      </c>
      <c r="G178">
        <v>142.9</v>
      </c>
      <c r="H178">
        <v>140.80000000000001</v>
      </c>
      <c r="I178">
        <v>119.2</v>
      </c>
      <c r="J178">
        <v>142.19999999999999</v>
      </c>
      <c r="K178">
        <v>173.8</v>
      </c>
      <c r="L178">
        <v>131.19999999999999</v>
      </c>
      <c r="M178">
        <v>123</v>
      </c>
      <c r="N178">
        <v>136.80000000000001</v>
      </c>
      <c r="O178">
        <v>129.19999999999999</v>
      </c>
      <c r="P178">
        <v>148.9</v>
      </c>
      <c r="Q178">
        <v>142.1</v>
      </c>
    </row>
    <row r="179" spans="1:17" hidden="1" x14ac:dyDescent="0.25">
      <c r="A179" t="s">
        <v>60</v>
      </c>
      <c r="B179">
        <v>2017</v>
      </c>
      <c r="C179" t="s">
        <v>273</v>
      </c>
      <c r="E179">
        <v>136.4</v>
      </c>
      <c r="F179">
        <v>143.69999999999999</v>
      </c>
      <c r="G179">
        <v>144.80000000000001</v>
      </c>
      <c r="H179">
        <v>141.9</v>
      </c>
      <c r="I179">
        <v>123.1</v>
      </c>
      <c r="J179">
        <v>147.19999999999999</v>
      </c>
      <c r="K179">
        <v>161</v>
      </c>
      <c r="L179">
        <v>133.80000000000001</v>
      </c>
      <c r="M179">
        <v>121.9</v>
      </c>
      <c r="N179">
        <v>135.80000000000001</v>
      </c>
      <c r="O179">
        <v>131.1</v>
      </c>
      <c r="P179">
        <v>151.4</v>
      </c>
      <c r="Q179">
        <v>141.5</v>
      </c>
    </row>
    <row r="180" spans="1:17" hidden="1" x14ac:dyDescent="0.25">
      <c r="A180" t="s">
        <v>85</v>
      </c>
      <c r="B180">
        <v>2017</v>
      </c>
      <c r="C180" t="s">
        <v>273</v>
      </c>
      <c r="E180">
        <v>134.4</v>
      </c>
      <c r="F180">
        <v>142.6</v>
      </c>
      <c r="G180">
        <v>145.9</v>
      </c>
      <c r="H180">
        <v>139.5</v>
      </c>
      <c r="I180">
        <v>115.9</v>
      </c>
      <c r="J180">
        <v>135</v>
      </c>
      <c r="K180">
        <v>163.19999999999999</v>
      </c>
      <c r="L180">
        <v>119.8</v>
      </c>
      <c r="M180">
        <v>120.7</v>
      </c>
      <c r="N180">
        <v>139.69999999999999</v>
      </c>
      <c r="O180">
        <v>125.7</v>
      </c>
      <c r="P180">
        <v>146.30000000000001</v>
      </c>
      <c r="Q180">
        <v>138.80000000000001</v>
      </c>
    </row>
    <row r="181" spans="1:17" hidden="1" x14ac:dyDescent="0.25">
      <c r="A181" t="s">
        <v>104</v>
      </c>
      <c r="B181">
        <v>2017</v>
      </c>
      <c r="C181" t="s">
        <v>273</v>
      </c>
      <c r="E181">
        <v>135.80000000000001</v>
      </c>
      <c r="F181">
        <v>143.30000000000001</v>
      </c>
      <c r="G181">
        <v>145.19999999999999</v>
      </c>
      <c r="H181">
        <v>141</v>
      </c>
      <c r="I181">
        <v>120.5</v>
      </c>
      <c r="J181">
        <v>141.5</v>
      </c>
      <c r="K181">
        <v>161.69999999999999</v>
      </c>
      <c r="L181">
        <v>129.1</v>
      </c>
      <c r="M181">
        <v>121.5</v>
      </c>
      <c r="N181">
        <v>137.1</v>
      </c>
      <c r="O181">
        <v>128.80000000000001</v>
      </c>
      <c r="P181">
        <v>149</v>
      </c>
      <c r="Q181">
        <v>140.5</v>
      </c>
    </row>
    <row r="182" spans="1:17" hidden="1" x14ac:dyDescent="0.25">
      <c r="A182" t="s">
        <v>60</v>
      </c>
      <c r="B182">
        <v>2018</v>
      </c>
      <c r="C182" t="s">
        <v>62</v>
      </c>
      <c r="E182">
        <v>136.6</v>
      </c>
      <c r="F182">
        <v>144.4</v>
      </c>
      <c r="G182">
        <v>143.80000000000001</v>
      </c>
      <c r="H182">
        <v>142</v>
      </c>
      <c r="I182">
        <v>123.2</v>
      </c>
      <c r="J182">
        <v>147.9</v>
      </c>
      <c r="K182">
        <v>152.1</v>
      </c>
      <c r="L182">
        <v>131.80000000000001</v>
      </c>
      <c r="M182">
        <v>119.5</v>
      </c>
      <c r="N182">
        <v>136</v>
      </c>
      <c r="O182">
        <v>131.19999999999999</v>
      </c>
      <c r="P182">
        <v>151.80000000000001</v>
      </c>
      <c r="Q182">
        <v>140.4</v>
      </c>
    </row>
    <row r="183" spans="1:17" hidden="1" x14ac:dyDescent="0.25">
      <c r="A183" t="s">
        <v>85</v>
      </c>
      <c r="B183">
        <v>2018</v>
      </c>
      <c r="C183" t="s">
        <v>62</v>
      </c>
      <c r="E183">
        <v>134.6</v>
      </c>
      <c r="F183">
        <v>143.69999999999999</v>
      </c>
      <c r="G183">
        <v>143.6</v>
      </c>
      <c r="H183">
        <v>139.6</v>
      </c>
      <c r="I183">
        <v>116.4</v>
      </c>
      <c r="J183">
        <v>133.80000000000001</v>
      </c>
      <c r="K183">
        <v>150.5</v>
      </c>
      <c r="L183">
        <v>118.4</v>
      </c>
      <c r="M183">
        <v>117.3</v>
      </c>
      <c r="N183">
        <v>140.5</v>
      </c>
      <c r="O183">
        <v>125.9</v>
      </c>
      <c r="P183">
        <v>146.80000000000001</v>
      </c>
      <c r="Q183">
        <v>137.19999999999999</v>
      </c>
    </row>
    <row r="184" spans="1:17" hidden="1" x14ac:dyDescent="0.25">
      <c r="A184" t="s">
        <v>104</v>
      </c>
      <c r="B184">
        <v>2018</v>
      </c>
      <c r="C184" t="s">
        <v>62</v>
      </c>
      <c r="E184">
        <v>136</v>
      </c>
      <c r="F184">
        <v>144.19999999999999</v>
      </c>
      <c r="G184">
        <v>143.69999999999999</v>
      </c>
      <c r="H184">
        <v>141.1</v>
      </c>
      <c r="I184">
        <v>120.7</v>
      </c>
      <c r="J184">
        <v>141.30000000000001</v>
      </c>
      <c r="K184">
        <v>151.6</v>
      </c>
      <c r="L184">
        <v>127.3</v>
      </c>
      <c r="M184">
        <v>118.8</v>
      </c>
      <c r="N184">
        <v>137.5</v>
      </c>
      <c r="O184">
        <v>129</v>
      </c>
      <c r="P184">
        <v>149.5</v>
      </c>
      <c r="Q184">
        <v>139.19999999999999</v>
      </c>
    </row>
    <row r="185" spans="1:17" hidden="1" x14ac:dyDescent="0.25">
      <c r="A185" t="s">
        <v>60</v>
      </c>
      <c r="B185">
        <v>2018</v>
      </c>
      <c r="C185" t="s">
        <v>116</v>
      </c>
      <c r="E185">
        <v>136.4</v>
      </c>
      <c r="F185">
        <v>143.69999999999999</v>
      </c>
      <c r="G185">
        <v>140.6</v>
      </c>
      <c r="H185">
        <v>141.5</v>
      </c>
      <c r="I185">
        <v>122.9</v>
      </c>
      <c r="J185">
        <v>149.4</v>
      </c>
      <c r="K185">
        <v>142.4</v>
      </c>
      <c r="L185">
        <v>130.19999999999999</v>
      </c>
      <c r="M185">
        <v>117.9</v>
      </c>
      <c r="N185">
        <v>135.6</v>
      </c>
      <c r="O185">
        <v>130.5</v>
      </c>
      <c r="P185">
        <v>151.69999999999999</v>
      </c>
      <c r="Q185">
        <v>138.69999999999999</v>
      </c>
    </row>
    <row r="186" spans="1:17" hidden="1" x14ac:dyDescent="0.25">
      <c r="A186" t="s">
        <v>85</v>
      </c>
      <c r="B186">
        <v>2018</v>
      </c>
      <c r="C186" t="s">
        <v>116</v>
      </c>
      <c r="E186">
        <v>134.80000000000001</v>
      </c>
      <c r="F186">
        <v>143</v>
      </c>
      <c r="G186">
        <v>139.9</v>
      </c>
      <c r="H186">
        <v>139.9</v>
      </c>
      <c r="I186">
        <v>116.2</v>
      </c>
      <c r="J186">
        <v>135.5</v>
      </c>
      <c r="K186">
        <v>136.9</v>
      </c>
      <c r="L186">
        <v>117</v>
      </c>
      <c r="M186">
        <v>115.4</v>
      </c>
      <c r="N186">
        <v>140.69999999999999</v>
      </c>
      <c r="O186">
        <v>125.9</v>
      </c>
      <c r="P186">
        <v>147.1</v>
      </c>
      <c r="Q186">
        <v>135.6</v>
      </c>
    </row>
    <row r="187" spans="1:17" hidden="1" x14ac:dyDescent="0.25">
      <c r="A187" t="s">
        <v>104</v>
      </c>
      <c r="B187">
        <v>2018</v>
      </c>
      <c r="C187" t="s">
        <v>116</v>
      </c>
      <c r="E187">
        <v>135.9</v>
      </c>
      <c r="F187">
        <v>143.5</v>
      </c>
      <c r="G187">
        <v>140.30000000000001</v>
      </c>
      <c r="H187">
        <v>140.9</v>
      </c>
      <c r="I187">
        <v>120.4</v>
      </c>
      <c r="J187">
        <v>142.9</v>
      </c>
      <c r="K187">
        <v>140.5</v>
      </c>
      <c r="L187">
        <v>125.8</v>
      </c>
      <c r="M187">
        <v>117.1</v>
      </c>
      <c r="N187">
        <v>137.30000000000001</v>
      </c>
      <c r="O187">
        <v>128.6</v>
      </c>
      <c r="P187">
        <v>149.6</v>
      </c>
      <c r="Q187">
        <v>137.6</v>
      </c>
    </row>
    <row r="188" spans="1:17" hidden="1" x14ac:dyDescent="0.25">
      <c r="A188" t="s">
        <v>60</v>
      </c>
      <c r="B188">
        <v>2018</v>
      </c>
      <c r="C188" t="s">
        <v>138</v>
      </c>
      <c r="E188">
        <v>136.80000000000001</v>
      </c>
      <c r="F188">
        <v>143.80000000000001</v>
      </c>
      <c r="G188">
        <v>140</v>
      </c>
      <c r="H188">
        <v>142</v>
      </c>
      <c r="I188">
        <v>123.2</v>
      </c>
      <c r="J188">
        <v>152.9</v>
      </c>
      <c r="K188">
        <v>138</v>
      </c>
      <c r="L188">
        <v>129.30000000000001</v>
      </c>
      <c r="M188">
        <v>117.1</v>
      </c>
      <c r="N188">
        <v>136.30000000000001</v>
      </c>
      <c r="O188">
        <v>131.19999999999999</v>
      </c>
      <c r="P188">
        <v>152.80000000000001</v>
      </c>
      <c r="Q188">
        <v>138.6</v>
      </c>
    </row>
    <row r="189" spans="1:17" hidden="1" x14ac:dyDescent="0.25">
      <c r="A189" t="s">
        <v>85</v>
      </c>
      <c r="B189">
        <v>2018</v>
      </c>
      <c r="C189" t="s">
        <v>138</v>
      </c>
      <c r="E189">
        <v>135</v>
      </c>
      <c r="F189">
        <v>143.1</v>
      </c>
      <c r="G189">
        <v>135.5</v>
      </c>
      <c r="H189">
        <v>139.9</v>
      </c>
      <c r="I189">
        <v>116.5</v>
      </c>
      <c r="J189">
        <v>138.5</v>
      </c>
      <c r="K189">
        <v>128</v>
      </c>
      <c r="L189">
        <v>115.5</v>
      </c>
      <c r="M189">
        <v>114.2</v>
      </c>
      <c r="N189">
        <v>140.69999999999999</v>
      </c>
      <c r="O189">
        <v>126.2</v>
      </c>
      <c r="P189">
        <v>147.6</v>
      </c>
      <c r="Q189">
        <v>134.80000000000001</v>
      </c>
    </row>
    <row r="190" spans="1:17" hidden="1" x14ac:dyDescent="0.25">
      <c r="A190" t="s">
        <v>104</v>
      </c>
      <c r="B190">
        <v>2018</v>
      </c>
      <c r="C190" t="s">
        <v>138</v>
      </c>
      <c r="E190">
        <v>136.19999999999999</v>
      </c>
      <c r="F190">
        <v>143.6</v>
      </c>
      <c r="G190">
        <v>138.30000000000001</v>
      </c>
      <c r="H190">
        <v>141.19999999999999</v>
      </c>
      <c r="I190">
        <v>120.7</v>
      </c>
      <c r="J190">
        <v>146.19999999999999</v>
      </c>
      <c r="K190">
        <v>134.6</v>
      </c>
      <c r="L190">
        <v>124.6</v>
      </c>
      <c r="M190">
        <v>116.1</v>
      </c>
      <c r="N190">
        <v>137.80000000000001</v>
      </c>
      <c r="O190">
        <v>129.1</v>
      </c>
      <c r="P190">
        <v>150.4</v>
      </c>
      <c r="Q190">
        <v>137.19999999999999</v>
      </c>
    </row>
    <row r="191" spans="1:17" hidden="1" x14ac:dyDescent="0.25">
      <c r="A191" t="s">
        <v>60</v>
      </c>
      <c r="B191">
        <v>2018</v>
      </c>
      <c r="C191" t="s">
        <v>154</v>
      </c>
      <c r="E191">
        <v>137.1</v>
      </c>
      <c r="F191">
        <v>144.5</v>
      </c>
      <c r="G191">
        <v>135.9</v>
      </c>
      <c r="H191">
        <v>142.4</v>
      </c>
      <c r="I191">
        <v>123.5</v>
      </c>
      <c r="J191">
        <v>156.4</v>
      </c>
      <c r="K191">
        <v>135.1</v>
      </c>
      <c r="L191">
        <v>128.4</v>
      </c>
      <c r="M191">
        <v>115.2</v>
      </c>
      <c r="N191">
        <v>137.19999999999999</v>
      </c>
      <c r="O191">
        <v>131.9</v>
      </c>
      <c r="P191">
        <v>153.80000000000001</v>
      </c>
      <c r="Q191">
        <v>138.6</v>
      </c>
    </row>
    <row r="192" spans="1:17" hidden="1" x14ac:dyDescent="0.25">
      <c r="A192" t="s">
        <v>85</v>
      </c>
      <c r="B192">
        <v>2018</v>
      </c>
      <c r="C192" t="s">
        <v>154</v>
      </c>
      <c r="E192">
        <v>135</v>
      </c>
      <c r="F192">
        <v>144.30000000000001</v>
      </c>
      <c r="G192">
        <v>130.80000000000001</v>
      </c>
      <c r="H192">
        <v>140.30000000000001</v>
      </c>
      <c r="I192">
        <v>116.6</v>
      </c>
      <c r="J192">
        <v>150.1</v>
      </c>
      <c r="K192">
        <v>127.6</v>
      </c>
      <c r="L192">
        <v>114</v>
      </c>
      <c r="M192">
        <v>110.6</v>
      </c>
      <c r="N192">
        <v>140.19999999999999</v>
      </c>
      <c r="O192">
        <v>126.5</v>
      </c>
      <c r="P192">
        <v>148.30000000000001</v>
      </c>
      <c r="Q192">
        <v>135.69999999999999</v>
      </c>
    </row>
    <row r="193" spans="1:17" hidden="1" x14ac:dyDescent="0.25">
      <c r="A193" t="s">
        <v>104</v>
      </c>
      <c r="B193">
        <v>2018</v>
      </c>
      <c r="C193" t="s">
        <v>154</v>
      </c>
      <c r="E193">
        <v>136.4</v>
      </c>
      <c r="F193">
        <v>144.4</v>
      </c>
      <c r="G193">
        <v>133.9</v>
      </c>
      <c r="H193">
        <v>141.6</v>
      </c>
      <c r="I193">
        <v>121</v>
      </c>
      <c r="J193">
        <v>153.5</v>
      </c>
      <c r="K193">
        <v>132.6</v>
      </c>
      <c r="L193">
        <v>123.5</v>
      </c>
      <c r="M193">
        <v>113.7</v>
      </c>
      <c r="N193">
        <v>138.19999999999999</v>
      </c>
      <c r="O193">
        <v>129.6</v>
      </c>
      <c r="P193">
        <v>151.19999999999999</v>
      </c>
      <c r="Q193">
        <v>137.5</v>
      </c>
    </row>
    <row r="194" spans="1:17" x14ac:dyDescent="0.25">
      <c r="A194" t="s">
        <v>60</v>
      </c>
      <c r="B194">
        <v>2018</v>
      </c>
      <c r="C194" t="s">
        <v>167</v>
      </c>
      <c r="D194" t="str">
        <f t="shared" ref="D194:D199" si="5">C194&amp;" "&amp;B194</f>
        <v>May 2018</v>
      </c>
      <c r="E194">
        <v>137.4</v>
      </c>
      <c r="F194">
        <v>145.69999999999999</v>
      </c>
      <c r="G194">
        <v>135.5</v>
      </c>
      <c r="H194">
        <v>142.9</v>
      </c>
      <c r="I194">
        <v>123.6</v>
      </c>
      <c r="J194">
        <v>157.5</v>
      </c>
      <c r="K194">
        <v>137.80000000000001</v>
      </c>
      <c r="L194">
        <v>127.2</v>
      </c>
      <c r="M194">
        <v>111.8</v>
      </c>
      <c r="N194">
        <v>137.4</v>
      </c>
      <c r="O194">
        <v>132.19999999999999</v>
      </c>
      <c r="P194">
        <v>154.30000000000001</v>
      </c>
      <c r="Q194">
        <v>139.1</v>
      </c>
    </row>
    <row r="195" spans="1:17" x14ac:dyDescent="0.25">
      <c r="A195" t="s">
        <v>85</v>
      </c>
      <c r="B195">
        <v>2018</v>
      </c>
      <c r="C195" t="s">
        <v>167</v>
      </c>
      <c r="D195" t="str">
        <f t="shared" si="5"/>
        <v>May 2018</v>
      </c>
      <c r="E195">
        <v>135</v>
      </c>
      <c r="F195">
        <v>148.19999999999999</v>
      </c>
      <c r="G195">
        <v>130.5</v>
      </c>
      <c r="H195">
        <v>140.69999999999999</v>
      </c>
      <c r="I195">
        <v>116.4</v>
      </c>
      <c r="J195">
        <v>151.30000000000001</v>
      </c>
      <c r="K195">
        <v>131.4</v>
      </c>
      <c r="L195">
        <v>112.8</v>
      </c>
      <c r="M195">
        <v>105.3</v>
      </c>
      <c r="N195">
        <v>139.6</v>
      </c>
      <c r="O195">
        <v>126.6</v>
      </c>
      <c r="P195">
        <v>148.69999999999999</v>
      </c>
      <c r="Q195">
        <v>136.4</v>
      </c>
    </row>
    <row r="196" spans="1:17" x14ac:dyDescent="0.25">
      <c r="A196" t="s">
        <v>104</v>
      </c>
      <c r="B196">
        <v>2018</v>
      </c>
      <c r="C196" t="s">
        <v>167</v>
      </c>
      <c r="D196" t="str">
        <f t="shared" si="5"/>
        <v>May 2018</v>
      </c>
      <c r="E196">
        <v>136.6</v>
      </c>
      <c r="F196">
        <v>146.6</v>
      </c>
      <c r="G196">
        <v>133.6</v>
      </c>
      <c r="H196">
        <v>142.1</v>
      </c>
      <c r="I196">
        <v>121</v>
      </c>
      <c r="J196">
        <v>154.6</v>
      </c>
      <c r="K196">
        <v>135.6</v>
      </c>
      <c r="L196">
        <v>122.3</v>
      </c>
      <c r="M196">
        <v>109.6</v>
      </c>
      <c r="N196">
        <v>138.1</v>
      </c>
      <c r="O196">
        <v>129.9</v>
      </c>
      <c r="P196">
        <v>151.69999999999999</v>
      </c>
      <c r="Q196">
        <v>138.1</v>
      </c>
    </row>
    <row r="197" spans="1:17" x14ac:dyDescent="0.25">
      <c r="A197" t="s">
        <v>60</v>
      </c>
      <c r="B197">
        <v>2018</v>
      </c>
      <c r="C197" t="s">
        <v>177</v>
      </c>
      <c r="D197" t="str">
        <f t="shared" si="5"/>
        <v>June 2018</v>
      </c>
      <c r="E197">
        <v>137.6</v>
      </c>
      <c r="F197">
        <v>148.1</v>
      </c>
      <c r="G197">
        <v>136.69999999999999</v>
      </c>
      <c r="H197">
        <v>143.19999999999999</v>
      </c>
      <c r="I197">
        <v>124</v>
      </c>
      <c r="J197">
        <v>154.1</v>
      </c>
      <c r="K197">
        <v>143.5</v>
      </c>
      <c r="L197">
        <v>126</v>
      </c>
      <c r="M197">
        <v>112.4</v>
      </c>
      <c r="N197">
        <v>137.6</v>
      </c>
      <c r="O197">
        <v>132.80000000000001</v>
      </c>
      <c r="P197">
        <v>154.30000000000001</v>
      </c>
      <c r="Q197">
        <v>140</v>
      </c>
    </row>
    <row r="198" spans="1:17" x14ac:dyDescent="0.25">
      <c r="A198" t="s">
        <v>85</v>
      </c>
      <c r="B198">
        <v>2018</v>
      </c>
      <c r="C198" t="s">
        <v>177</v>
      </c>
      <c r="D198" t="str">
        <f t="shared" si="5"/>
        <v>June 2018</v>
      </c>
      <c r="E198">
        <v>135.30000000000001</v>
      </c>
      <c r="F198">
        <v>149.69999999999999</v>
      </c>
      <c r="G198">
        <v>133.9</v>
      </c>
      <c r="H198">
        <v>140.80000000000001</v>
      </c>
      <c r="I198">
        <v>116.6</v>
      </c>
      <c r="J198">
        <v>152.19999999999999</v>
      </c>
      <c r="K198">
        <v>144</v>
      </c>
      <c r="L198">
        <v>112.3</v>
      </c>
      <c r="M198">
        <v>108.4</v>
      </c>
      <c r="N198">
        <v>140</v>
      </c>
      <c r="O198">
        <v>126.7</v>
      </c>
      <c r="P198">
        <v>149</v>
      </c>
      <c r="Q198">
        <v>138.4</v>
      </c>
    </row>
    <row r="199" spans="1:17" x14ac:dyDescent="0.25">
      <c r="A199" t="s">
        <v>104</v>
      </c>
      <c r="B199">
        <v>2018</v>
      </c>
      <c r="C199" t="s">
        <v>177</v>
      </c>
      <c r="D199" t="str">
        <f t="shared" si="5"/>
        <v>June 2018</v>
      </c>
      <c r="E199">
        <v>136.9</v>
      </c>
      <c r="F199">
        <v>148.69999999999999</v>
      </c>
      <c r="G199">
        <v>135.6</v>
      </c>
      <c r="H199">
        <v>142.30000000000001</v>
      </c>
      <c r="I199">
        <v>121.3</v>
      </c>
      <c r="J199">
        <v>153.19999999999999</v>
      </c>
      <c r="K199">
        <v>143.69999999999999</v>
      </c>
      <c r="L199">
        <v>121.4</v>
      </c>
      <c r="M199">
        <v>111.1</v>
      </c>
      <c r="N199">
        <v>138.4</v>
      </c>
      <c r="O199">
        <v>130.30000000000001</v>
      </c>
      <c r="P199">
        <v>151.80000000000001</v>
      </c>
      <c r="Q199">
        <v>139.4</v>
      </c>
    </row>
    <row r="200" spans="1:17" hidden="1" x14ac:dyDescent="0.25">
      <c r="A200" t="s">
        <v>60</v>
      </c>
      <c r="B200">
        <v>2018</v>
      </c>
      <c r="C200" t="s">
        <v>194</v>
      </c>
      <c r="E200">
        <v>138.4</v>
      </c>
      <c r="F200">
        <v>149.30000000000001</v>
      </c>
      <c r="G200">
        <v>139.30000000000001</v>
      </c>
      <c r="H200">
        <v>143.4</v>
      </c>
      <c r="I200">
        <v>124.1</v>
      </c>
      <c r="J200">
        <v>153.30000000000001</v>
      </c>
      <c r="K200">
        <v>154.19999999999999</v>
      </c>
      <c r="L200">
        <v>126.4</v>
      </c>
      <c r="M200">
        <v>114.3</v>
      </c>
      <c r="N200">
        <v>138.19999999999999</v>
      </c>
      <c r="O200">
        <v>132.80000000000001</v>
      </c>
      <c r="P200">
        <v>154.80000000000001</v>
      </c>
      <c r="Q200">
        <v>142</v>
      </c>
    </row>
    <row r="201" spans="1:17" hidden="1" x14ac:dyDescent="0.25">
      <c r="A201" t="s">
        <v>85</v>
      </c>
      <c r="B201">
        <v>2018</v>
      </c>
      <c r="C201" t="s">
        <v>194</v>
      </c>
      <c r="E201">
        <v>135.6</v>
      </c>
      <c r="F201">
        <v>148.6</v>
      </c>
      <c r="G201">
        <v>139.1</v>
      </c>
      <c r="H201">
        <v>141</v>
      </c>
      <c r="I201">
        <v>116.7</v>
      </c>
      <c r="J201">
        <v>149.69999999999999</v>
      </c>
      <c r="K201">
        <v>159.19999999999999</v>
      </c>
      <c r="L201">
        <v>112.6</v>
      </c>
      <c r="M201">
        <v>111.8</v>
      </c>
      <c r="N201">
        <v>140.30000000000001</v>
      </c>
      <c r="O201">
        <v>126.8</v>
      </c>
      <c r="P201">
        <v>149.4</v>
      </c>
      <c r="Q201">
        <v>140.30000000000001</v>
      </c>
    </row>
    <row r="202" spans="1:17" hidden="1" x14ac:dyDescent="0.25">
      <c r="A202" t="s">
        <v>104</v>
      </c>
      <c r="B202">
        <v>2018</v>
      </c>
      <c r="C202" t="s">
        <v>194</v>
      </c>
      <c r="E202">
        <v>137.5</v>
      </c>
      <c r="F202">
        <v>149.1</v>
      </c>
      <c r="G202">
        <v>139.19999999999999</v>
      </c>
      <c r="H202">
        <v>142.5</v>
      </c>
      <c r="I202">
        <v>121.4</v>
      </c>
      <c r="J202">
        <v>151.6</v>
      </c>
      <c r="K202">
        <v>155.9</v>
      </c>
      <c r="L202">
        <v>121.7</v>
      </c>
      <c r="M202">
        <v>113.5</v>
      </c>
      <c r="N202">
        <v>138.9</v>
      </c>
      <c r="O202">
        <v>130.30000000000001</v>
      </c>
      <c r="P202">
        <v>152.30000000000001</v>
      </c>
      <c r="Q202">
        <v>141.4</v>
      </c>
    </row>
    <row r="203" spans="1:17" hidden="1" x14ac:dyDescent="0.25">
      <c r="A203" t="s">
        <v>60</v>
      </c>
      <c r="B203">
        <v>2018</v>
      </c>
      <c r="C203" t="s">
        <v>213</v>
      </c>
      <c r="E203">
        <v>139.19999999999999</v>
      </c>
      <c r="F203">
        <v>148.80000000000001</v>
      </c>
      <c r="G203">
        <v>139.1</v>
      </c>
      <c r="H203">
        <v>143.5</v>
      </c>
      <c r="I203">
        <v>125</v>
      </c>
      <c r="J203">
        <v>154.4</v>
      </c>
      <c r="K203">
        <v>156.30000000000001</v>
      </c>
      <c r="L203">
        <v>126.8</v>
      </c>
      <c r="M203">
        <v>115.4</v>
      </c>
      <c r="N203">
        <v>138.6</v>
      </c>
      <c r="O203">
        <v>133.80000000000001</v>
      </c>
      <c r="P203">
        <v>155.19999999999999</v>
      </c>
      <c r="Q203">
        <v>142.69999999999999</v>
      </c>
    </row>
    <row r="204" spans="1:17" hidden="1" x14ac:dyDescent="0.25">
      <c r="A204" t="s">
        <v>85</v>
      </c>
      <c r="B204">
        <v>2018</v>
      </c>
      <c r="C204" t="s">
        <v>213</v>
      </c>
      <c r="E204">
        <v>136.5</v>
      </c>
      <c r="F204">
        <v>146.4</v>
      </c>
      <c r="G204">
        <v>136.6</v>
      </c>
      <c r="H204">
        <v>141.19999999999999</v>
      </c>
      <c r="I204">
        <v>117.4</v>
      </c>
      <c r="J204">
        <v>146.30000000000001</v>
      </c>
      <c r="K204">
        <v>157.30000000000001</v>
      </c>
      <c r="L204">
        <v>113.6</v>
      </c>
      <c r="M204">
        <v>113.3</v>
      </c>
      <c r="N204">
        <v>141.1</v>
      </c>
      <c r="O204">
        <v>127.4</v>
      </c>
      <c r="P204">
        <v>150.4</v>
      </c>
      <c r="Q204">
        <v>140.1</v>
      </c>
    </row>
    <row r="205" spans="1:17" hidden="1" x14ac:dyDescent="0.25">
      <c r="A205" t="s">
        <v>104</v>
      </c>
      <c r="B205">
        <v>2018</v>
      </c>
      <c r="C205" t="s">
        <v>213</v>
      </c>
      <c r="E205">
        <v>138.30000000000001</v>
      </c>
      <c r="F205">
        <v>148</v>
      </c>
      <c r="G205">
        <v>138.1</v>
      </c>
      <c r="H205">
        <v>142.6</v>
      </c>
      <c r="I205">
        <v>122.2</v>
      </c>
      <c r="J205">
        <v>150.6</v>
      </c>
      <c r="K205">
        <v>156.6</v>
      </c>
      <c r="L205">
        <v>122.4</v>
      </c>
      <c r="M205">
        <v>114.7</v>
      </c>
      <c r="N205">
        <v>139.4</v>
      </c>
      <c r="O205">
        <v>131.1</v>
      </c>
      <c r="P205">
        <v>153</v>
      </c>
      <c r="Q205">
        <v>141.69999999999999</v>
      </c>
    </row>
    <row r="206" spans="1:17" hidden="1" x14ac:dyDescent="0.25">
      <c r="A206" t="s">
        <v>60</v>
      </c>
      <c r="B206">
        <v>2018</v>
      </c>
      <c r="C206" t="s">
        <v>228</v>
      </c>
      <c r="E206">
        <v>139.4</v>
      </c>
      <c r="F206">
        <v>147.19999999999999</v>
      </c>
      <c r="G206">
        <v>136.6</v>
      </c>
      <c r="H206">
        <v>143.69999999999999</v>
      </c>
      <c r="I206">
        <v>124.6</v>
      </c>
      <c r="J206">
        <v>150.1</v>
      </c>
      <c r="K206">
        <v>149.4</v>
      </c>
      <c r="L206">
        <v>125.4</v>
      </c>
      <c r="M206">
        <v>114.4</v>
      </c>
      <c r="N206">
        <v>138.69999999999999</v>
      </c>
      <c r="O206">
        <v>133.1</v>
      </c>
      <c r="P206">
        <v>155.9</v>
      </c>
      <c r="Q206">
        <v>141.30000000000001</v>
      </c>
    </row>
    <row r="207" spans="1:17" hidden="1" x14ac:dyDescent="0.25">
      <c r="A207" t="s">
        <v>85</v>
      </c>
      <c r="B207">
        <v>2018</v>
      </c>
      <c r="C207" t="s">
        <v>228</v>
      </c>
      <c r="E207">
        <v>137</v>
      </c>
      <c r="F207">
        <v>143.1</v>
      </c>
      <c r="G207">
        <v>132.80000000000001</v>
      </c>
      <c r="H207">
        <v>141.5</v>
      </c>
      <c r="I207">
        <v>117.8</v>
      </c>
      <c r="J207">
        <v>140</v>
      </c>
      <c r="K207">
        <v>151.30000000000001</v>
      </c>
      <c r="L207">
        <v>113.5</v>
      </c>
      <c r="M207">
        <v>112.3</v>
      </c>
      <c r="N207">
        <v>141.19999999999999</v>
      </c>
      <c r="O207">
        <v>127.7</v>
      </c>
      <c r="P207">
        <v>151.30000000000001</v>
      </c>
      <c r="Q207">
        <v>138.9</v>
      </c>
    </row>
    <row r="208" spans="1:17" hidden="1" x14ac:dyDescent="0.25">
      <c r="A208" t="s">
        <v>104</v>
      </c>
      <c r="B208">
        <v>2018</v>
      </c>
      <c r="C208" t="s">
        <v>228</v>
      </c>
      <c r="E208">
        <v>138.6</v>
      </c>
      <c r="F208">
        <v>145.80000000000001</v>
      </c>
      <c r="G208">
        <v>135.1</v>
      </c>
      <c r="H208">
        <v>142.9</v>
      </c>
      <c r="I208">
        <v>122.1</v>
      </c>
      <c r="J208">
        <v>145.4</v>
      </c>
      <c r="K208">
        <v>150</v>
      </c>
      <c r="L208">
        <v>121.4</v>
      </c>
      <c r="M208">
        <v>113.7</v>
      </c>
      <c r="N208">
        <v>139.5</v>
      </c>
      <c r="O208">
        <v>130.80000000000001</v>
      </c>
      <c r="P208">
        <v>153.80000000000001</v>
      </c>
      <c r="Q208">
        <v>140.4</v>
      </c>
    </row>
    <row r="209" spans="1:17" hidden="1" x14ac:dyDescent="0.25">
      <c r="A209" t="s">
        <v>60</v>
      </c>
      <c r="B209">
        <v>2018</v>
      </c>
      <c r="C209" t="s">
        <v>238</v>
      </c>
      <c r="E209">
        <v>139.30000000000001</v>
      </c>
      <c r="F209">
        <v>147.6</v>
      </c>
      <c r="G209">
        <v>134.6</v>
      </c>
      <c r="H209">
        <v>141.9</v>
      </c>
      <c r="I209">
        <v>123.5</v>
      </c>
      <c r="J209">
        <v>144.5</v>
      </c>
      <c r="K209">
        <v>147.6</v>
      </c>
      <c r="L209">
        <v>121.4</v>
      </c>
      <c r="M209">
        <v>112.3</v>
      </c>
      <c r="N209">
        <v>139.5</v>
      </c>
      <c r="O209">
        <v>134.6</v>
      </c>
      <c r="P209">
        <v>155.19999999999999</v>
      </c>
      <c r="Q209">
        <v>140.19999999999999</v>
      </c>
    </row>
    <row r="210" spans="1:17" hidden="1" x14ac:dyDescent="0.25">
      <c r="A210" t="s">
        <v>85</v>
      </c>
      <c r="B210">
        <v>2018</v>
      </c>
      <c r="C210" t="s">
        <v>238</v>
      </c>
      <c r="E210">
        <v>137.6</v>
      </c>
      <c r="F210">
        <v>144.9</v>
      </c>
      <c r="G210">
        <v>133.5</v>
      </c>
      <c r="H210">
        <v>141.5</v>
      </c>
      <c r="I210">
        <v>118</v>
      </c>
      <c r="J210">
        <v>139.5</v>
      </c>
      <c r="K210">
        <v>153</v>
      </c>
      <c r="L210">
        <v>113.2</v>
      </c>
      <c r="M210">
        <v>112.8</v>
      </c>
      <c r="N210">
        <v>141.1</v>
      </c>
      <c r="O210">
        <v>127.6</v>
      </c>
      <c r="P210">
        <v>152</v>
      </c>
      <c r="Q210">
        <v>139.4</v>
      </c>
    </row>
    <row r="211" spans="1:17" hidden="1" x14ac:dyDescent="0.25">
      <c r="A211" t="s">
        <v>104</v>
      </c>
      <c r="B211">
        <v>2018</v>
      </c>
      <c r="C211" t="s">
        <v>238</v>
      </c>
      <c r="E211">
        <v>137.4</v>
      </c>
      <c r="F211">
        <v>149.5</v>
      </c>
      <c r="G211">
        <v>137.30000000000001</v>
      </c>
      <c r="H211">
        <v>141.9</v>
      </c>
      <c r="I211">
        <v>121.1</v>
      </c>
      <c r="J211">
        <v>142.5</v>
      </c>
      <c r="K211">
        <v>146.69999999999999</v>
      </c>
      <c r="L211">
        <v>119.1</v>
      </c>
      <c r="M211">
        <v>111.9</v>
      </c>
      <c r="N211">
        <v>141</v>
      </c>
      <c r="O211">
        <v>133.6</v>
      </c>
      <c r="P211">
        <v>154.5</v>
      </c>
      <c r="Q211">
        <v>139.69999999999999</v>
      </c>
    </row>
    <row r="212" spans="1:17" hidden="1" x14ac:dyDescent="0.25">
      <c r="A212" t="s">
        <v>60</v>
      </c>
      <c r="B212">
        <v>2018</v>
      </c>
      <c r="C212" t="s">
        <v>264</v>
      </c>
      <c r="E212">
        <v>137.1</v>
      </c>
      <c r="F212">
        <v>150.80000000000001</v>
      </c>
      <c r="G212">
        <v>136.69999999999999</v>
      </c>
      <c r="H212">
        <v>141.9</v>
      </c>
      <c r="I212">
        <v>122.8</v>
      </c>
      <c r="J212">
        <v>143.9</v>
      </c>
      <c r="K212">
        <v>147.5</v>
      </c>
      <c r="L212">
        <v>121</v>
      </c>
      <c r="M212">
        <v>111.6</v>
      </c>
      <c r="N212">
        <v>140.6</v>
      </c>
      <c r="O212">
        <v>137.5</v>
      </c>
      <c r="P212">
        <v>156.1</v>
      </c>
      <c r="Q212">
        <v>140</v>
      </c>
    </row>
    <row r="213" spans="1:17" hidden="1" x14ac:dyDescent="0.25">
      <c r="A213" t="s">
        <v>85</v>
      </c>
      <c r="B213">
        <v>2018</v>
      </c>
      <c r="C213" t="s">
        <v>264</v>
      </c>
      <c r="E213">
        <v>138.1</v>
      </c>
      <c r="F213">
        <v>146.30000000000001</v>
      </c>
      <c r="G213">
        <v>137.80000000000001</v>
      </c>
      <c r="H213">
        <v>141.6</v>
      </c>
      <c r="I213">
        <v>118.1</v>
      </c>
      <c r="J213">
        <v>141.5</v>
      </c>
      <c r="K213">
        <v>145.19999999999999</v>
      </c>
      <c r="L213">
        <v>115.3</v>
      </c>
      <c r="M213">
        <v>112.5</v>
      </c>
      <c r="N213">
        <v>141.4</v>
      </c>
      <c r="O213">
        <v>128</v>
      </c>
      <c r="P213">
        <v>152.6</v>
      </c>
      <c r="Q213">
        <v>139.1</v>
      </c>
    </row>
    <row r="214" spans="1:17" hidden="1" x14ac:dyDescent="0.25">
      <c r="A214" t="s">
        <v>104</v>
      </c>
      <c r="B214">
        <v>2018</v>
      </c>
      <c r="C214" t="s">
        <v>264</v>
      </c>
      <c r="E214">
        <v>137.4</v>
      </c>
      <c r="F214">
        <v>149.19999999999999</v>
      </c>
      <c r="G214">
        <v>137.1</v>
      </c>
      <c r="H214">
        <v>141.80000000000001</v>
      </c>
      <c r="I214">
        <v>121.1</v>
      </c>
      <c r="J214">
        <v>142.80000000000001</v>
      </c>
      <c r="K214">
        <v>146.69999999999999</v>
      </c>
      <c r="L214">
        <v>119.1</v>
      </c>
      <c r="M214">
        <v>111.9</v>
      </c>
      <c r="N214">
        <v>140.9</v>
      </c>
      <c r="O214">
        <v>133.5</v>
      </c>
      <c r="P214">
        <v>154.5</v>
      </c>
      <c r="Q214">
        <v>139.69999999999999</v>
      </c>
    </row>
    <row r="215" spans="1:17" hidden="1" x14ac:dyDescent="0.25">
      <c r="A215" t="s">
        <v>60</v>
      </c>
      <c r="B215">
        <v>2018</v>
      </c>
      <c r="C215" t="s">
        <v>273</v>
      </c>
      <c r="E215">
        <v>137.1</v>
      </c>
      <c r="F215">
        <v>151.9</v>
      </c>
      <c r="G215">
        <v>137.4</v>
      </c>
      <c r="H215">
        <v>142.4</v>
      </c>
      <c r="I215">
        <v>124.2</v>
      </c>
      <c r="J215">
        <v>140.19999999999999</v>
      </c>
      <c r="K215">
        <v>136.6</v>
      </c>
      <c r="L215">
        <v>120.9</v>
      </c>
      <c r="M215">
        <v>109.9</v>
      </c>
      <c r="N215">
        <v>140.19999999999999</v>
      </c>
      <c r="O215">
        <v>137.80000000000001</v>
      </c>
      <c r="P215">
        <v>156</v>
      </c>
      <c r="Q215">
        <v>138.5</v>
      </c>
    </row>
    <row r="216" spans="1:17" hidden="1" x14ac:dyDescent="0.25">
      <c r="A216" t="s">
        <v>85</v>
      </c>
      <c r="B216">
        <v>2018</v>
      </c>
      <c r="C216" t="s">
        <v>273</v>
      </c>
      <c r="E216">
        <v>138.5</v>
      </c>
      <c r="F216">
        <v>147.80000000000001</v>
      </c>
      <c r="G216">
        <v>141.1</v>
      </c>
      <c r="H216">
        <v>141.6</v>
      </c>
      <c r="I216">
        <v>118.1</v>
      </c>
      <c r="J216">
        <v>138.5</v>
      </c>
      <c r="K216">
        <v>132.4</v>
      </c>
      <c r="L216">
        <v>117.5</v>
      </c>
      <c r="M216">
        <v>111</v>
      </c>
      <c r="N216">
        <v>141.5</v>
      </c>
      <c r="O216">
        <v>128.1</v>
      </c>
      <c r="P216">
        <v>152.9</v>
      </c>
      <c r="Q216">
        <v>137.6</v>
      </c>
    </row>
    <row r="217" spans="1:17" hidden="1" x14ac:dyDescent="0.25">
      <c r="A217" t="s">
        <v>104</v>
      </c>
      <c r="B217">
        <v>2018</v>
      </c>
      <c r="C217" t="s">
        <v>273</v>
      </c>
      <c r="E217">
        <v>137.5</v>
      </c>
      <c r="F217">
        <v>150.5</v>
      </c>
      <c r="G217">
        <v>138.80000000000001</v>
      </c>
      <c r="H217">
        <v>142.1</v>
      </c>
      <c r="I217">
        <v>122</v>
      </c>
      <c r="J217">
        <v>139.4</v>
      </c>
      <c r="K217">
        <v>135.19999999999999</v>
      </c>
      <c r="L217">
        <v>119.8</v>
      </c>
      <c r="M217">
        <v>110.3</v>
      </c>
      <c r="N217">
        <v>140.6</v>
      </c>
      <c r="O217">
        <v>133.80000000000001</v>
      </c>
      <c r="P217">
        <v>154.6</v>
      </c>
      <c r="Q217">
        <v>138.19999999999999</v>
      </c>
    </row>
    <row r="218" spans="1:17" hidden="1" x14ac:dyDescent="0.25">
      <c r="A218" t="s">
        <v>60</v>
      </c>
      <c r="B218">
        <v>2019</v>
      </c>
      <c r="C218" t="s">
        <v>62</v>
      </c>
      <c r="E218">
        <v>136.6</v>
      </c>
      <c r="F218">
        <v>152.5</v>
      </c>
      <c r="G218">
        <v>138.19999999999999</v>
      </c>
      <c r="H218">
        <v>142.4</v>
      </c>
      <c r="I218">
        <v>123.9</v>
      </c>
      <c r="J218">
        <v>135.5</v>
      </c>
      <c r="K218">
        <v>131.69999999999999</v>
      </c>
      <c r="L218">
        <v>121.3</v>
      </c>
      <c r="M218">
        <v>108.4</v>
      </c>
      <c r="N218">
        <v>138.9</v>
      </c>
      <c r="O218">
        <v>137</v>
      </c>
      <c r="P218">
        <v>155.80000000000001</v>
      </c>
      <c r="Q218">
        <v>137.4</v>
      </c>
    </row>
    <row r="219" spans="1:17" hidden="1" x14ac:dyDescent="0.25">
      <c r="A219" t="s">
        <v>85</v>
      </c>
      <c r="B219">
        <v>2019</v>
      </c>
      <c r="C219" t="s">
        <v>62</v>
      </c>
      <c r="E219">
        <v>138.30000000000001</v>
      </c>
      <c r="F219">
        <v>149.4</v>
      </c>
      <c r="G219">
        <v>143.5</v>
      </c>
      <c r="H219">
        <v>141.69999999999999</v>
      </c>
      <c r="I219">
        <v>118.1</v>
      </c>
      <c r="J219">
        <v>135.19999999999999</v>
      </c>
      <c r="K219">
        <v>130.5</v>
      </c>
      <c r="L219">
        <v>118.2</v>
      </c>
      <c r="M219">
        <v>110.4</v>
      </c>
      <c r="N219">
        <v>140.4</v>
      </c>
      <c r="O219">
        <v>128.1</v>
      </c>
      <c r="P219">
        <v>153.19999999999999</v>
      </c>
      <c r="Q219">
        <v>137.30000000000001</v>
      </c>
    </row>
    <row r="220" spans="1:17" hidden="1" x14ac:dyDescent="0.25">
      <c r="A220" t="s">
        <v>104</v>
      </c>
      <c r="B220">
        <v>2019</v>
      </c>
      <c r="C220" t="s">
        <v>62</v>
      </c>
      <c r="E220">
        <v>137.1</v>
      </c>
      <c r="F220">
        <v>151.4</v>
      </c>
      <c r="G220">
        <v>140.19999999999999</v>
      </c>
      <c r="H220">
        <v>142.1</v>
      </c>
      <c r="I220">
        <v>121.8</v>
      </c>
      <c r="J220">
        <v>135.4</v>
      </c>
      <c r="K220">
        <v>131.30000000000001</v>
      </c>
      <c r="L220">
        <v>120.3</v>
      </c>
      <c r="M220">
        <v>109.1</v>
      </c>
      <c r="N220">
        <v>139.4</v>
      </c>
      <c r="O220">
        <v>133.30000000000001</v>
      </c>
      <c r="P220">
        <v>154.6</v>
      </c>
      <c r="Q220">
        <v>137.4</v>
      </c>
    </row>
    <row r="221" spans="1:17" hidden="1" x14ac:dyDescent="0.25">
      <c r="A221" t="s">
        <v>60</v>
      </c>
      <c r="B221">
        <v>2019</v>
      </c>
      <c r="C221" t="s">
        <v>116</v>
      </c>
      <c r="E221">
        <v>136.80000000000001</v>
      </c>
      <c r="F221">
        <v>153</v>
      </c>
      <c r="G221">
        <v>139.1</v>
      </c>
      <c r="H221">
        <v>142.5</v>
      </c>
      <c r="I221">
        <v>124.1</v>
      </c>
      <c r="J221">
        <v>135.80000000000001</v>
      </c>
      <c r="K221">
        <v>128.69999999999999</v>
      </c>
      <c r="L221">
        <v>121.5</v>
      </c>
      <c r="M221">
        <v>108.3</v>
      </c>
      <c r="N221">
        <v>139.19999999999999</v>
      </c>
      <c r="O221">
        <v>137.4</v>
      </c>
      <c r="P221">
        <v>156.19999999999999</v>
      </c>
      <c r="Q221">
        <v>137.19999999999999</v>
      </c>
    </row>
    <row r="222" spans="1:17" hidden="1" x14ac:dyDescent="0.25">
      <c r="A222" t="s">
        <v>85</v>
      </c>
      <c r="B222">
        <v>2019</v>
      </c>
      <c r="C222" t="s">
        <v>116</v>
      </c>
      <c r="E222">
        <v>139.4</v>
      </c>
      <c r="F222">
        <v>150.1</v>
      </c>
      <c r="G222">
        <v>145.30000000000001</v>
      </c>
      <c r="H222">
        <v>141.69999999999999</v>
      </c>
      <c r="I222">
        <v>118.4</v>
      </c>
      <c r="J222">
        <v>137</v>
      </c>
      <c r="K222">
        <v>131.6</v>
      </c>
      <c r="L222">
        <v>119.9</v>
      </c>
      <c r="M222">
        <v>110.4</v>
      </c>
      <c r="N222">
        <v>140.80000000000001</v>
      </c>
      <c r="O222">
        <v>128.30000000000001</v>
      </c>
      <c r="P222">
        <v>153.5</v>
      </c>
      <c r="Q222">
        <v>138</v>
      </c>
    </row>
    <row r="223" spans="1:17" hidden="1" x14ac:dyDescent="0.25">
      <c r="A223" t="s">
        <v>104</v>
      </c>
      <c r="B223">
        <v>2019</v>
      </c>
      <c r="C223" t="s">
        <v>116</v>
      </c>
      <c r="E223">
        <v>137.6</v>
      </c>
      <c r="F223">
        <v>152</v>
      </c>
      <c r="G223">
        <v>141.5</v>
      </c>
      <c r="H223">
        <v>142.19999999999999</v>
      </c>
      <c r="I223">
        <v>122</v>
      </c>
      <c r="J223">
        <v>136.4</v>
      </c>
      <c r="K223">
        <v>129.69999999999999</v>
      </c>
      <c r="L223">
        <v>121</v>
      </c>
      <c r="M223">
        <v>109</v>
      </c>
      <c r="N223">
        <v>139.69999999999999</v>
      </c>
      <c r="O223">
        <v>133.6</v>
      </c>
      <c r="P223">
        <v>154.9</v>
      </c>
      <c r="Q223">
        <v>137.5</v>
      </c>
    </row>
    <row r="224" spans="1:17" hidden="1" x14ac:dyDescent="0.25">
      <c r="A224" t="s">
        <v>60</v>
      </c>
      <c r="B224">
        <v>2019</v>
      </c>
      <c r="C224" t="s">
        <v>138</v>
      </c>
      <c r="E224">
        <v>136.9</v>
      </c>
      <c r="F224">
        <v>154.1</v>
      </c>
      <c r="G224">
        <v>138.69999999999999</v>
      </c>
      <c r="H224">
        <v>142.5</v>
      </c>
      <c r="I224">
        <v>124.1</v>
      </c>
      <c r="J224">
        <v>136.1</v>
      </c>
      <c r="K224">
        <v>128.19999999999999</v>
      </c>
      <c r="L224">
        <v>122.3</v>
      </c>
      <c r="M224">
        <v>108.3</v>
      </c>
      <c r="N224">
        <v>138.9</v>
      </c>
      <c r="O224">
        <v>137.4</v>
      </c>
      <c r="P224">
        <v>156.4</v>
      </c>
      <c r="Q224">
        <v>137.30000000000001</v>
      </c>
    </row>
    <row r="225" spans="1:17" hidden="1" x14ac:dyDescent="0.25">
      <c r="A225" t="s">
        <v>85</v>
      </c>
      <c r="B225">
        <v>2019</v>
      </c>
      <c r="C225" t="s">
        <v>138</v>
      </c>
      <c r="E225">
        <v>139.69999999999999</v>
      </c>
      <c r="F225">
        <v>151.1</v>
      </c>
      <c r="G225">
        <v>142.9</v>
      </c>
      <c r="H225">
        <v>141.9</v>
      </c>
      <c r="I225">
        <v>118.4</v>
      </c>
      <c r="J225">
        <v>139.4</v>
      </c>
      <c r="K225">
        <v>141.19999999999999</v>
      </c>
      <c r="L225">
        <v>120.7</v>
      </c>
      <c r="M225">
        <v>110.4</v>
      </c>
      <c r="N225">
        <v>140.69999999999999</v>
      </c>
      <c r="O225">
        <v>128.5</v>
      </c>
      <c r="P225">
        <v>153.9</v>
      </c>
      <c r="Q225">
        <v>139.6</v>
      </c>
    </row>
    <row r="226" spans="1:17" hidden="1" x14ac:dyDescent="0.25">
      <c r="A226" t="s">
        <v>104</v>
      </c>
      <c r="B226">
        <v>2019</v>
      </c>
      <c r="C226" t="s">
        <v>138</v>
      </c>
      <c r="E226">
        <v>137.80000000000001</v>
      </c>
      <c r="F226">
        <v>153</v>
      </c>
      <c r="G226">
        <v>140.30000000000001</v>
      </c>
      <c r="H226">
        <v>142.30000000000001</v>
      </c>
      <c r="I226">
        <v>122</v>
      </c>
      <c r="J226">
        <v>137.6</v>
      </c>
      <c r="K226">
        <v>132.6</v>
      </c>
      <c r="L226">
        <v>121.8</v>
      </c>
      <c r="M226">
        <v>109</v>
      </c>
      <c r="N226">
        <v>139.5</v>
      </c>
      <c r="O226">
        <v>133.69999999999999</v>
      </c>
      <c r="P226">
        <v>155.19999999999999</v>
      </c>
      <c r="Q226">
        <v>138.1</v>
      </c>
    </row>
    <row r="227" spans="1:17" x14ac:dyDescent="0.25">
      <c r="A227" t="s">
        <v>60</v>
      </c>
      <c r="B227">
        <v>2019</v>
      </c>
      <c r="C227" t="s">
        <v>167</v>
      </c>
      <c r="D227" t="str">
        <f t="shared" ref="D227:D232" si="6">C227&amp;" "&amp;B227</f>
        <v>May 2019</v>
      </c>
      <c r="E227">
        <v>137.4</v>
      </c>
      <c r="F227">
        <v>159.5</v>
      </c>
      <c r="G227">
        <v>134.5</v>
      </c>
      <c r="H227">
        <v>142.6</v>
      </c>
      <c r="I227">
        <v>124</v>
      </c>
      <c r="J227">
        <v>143.69999999999999</v>
      </c>
      <c r="K227">
        <v>133.4</v>
      </c>
      <c r="L227">
        <v>125.1</v>
      </c>
      <c r="M227">
        <v>109.3</v>
      </c>
      <c r="N227">
        <v>139.30000000000001</v>
      </c>
      <c r="O227">
        <v>137.69999999999999</v>
      </c>
      <c r="P227">
        <v>156.4</v>
      </c>
      <c r="Q227">
        <v>139.19999999999999</v>
      </c>
    </row>
    <row r="228" spans="1:17" x14ac:dyDescent="0.25">
      <c r="A228" t="s">
        <v>85</v>
      </c>
      <c r="B228">
        <v>2019</v>
      </c>
      <c r="C228" t="s">
        <v>167</v>
      </c>
      <c r="D228" t="str">
        <f t="shared" si="6"/>
        <v>May 2019</v>
      </c>
      <c r="E228">
        <v>140.4</v>
      </c>
      <c r="F228">
        <v>156.69999999999999</v>
      </c>
      <c r="G228">
        <v>138.30000000000001</v>
      </c>
      <c r="H228">
        <v>142.4</v>
      </c>
      <c r="I228">
        <v>118.6</v>
      </c>
      <c r="J228">
        <v>149.69999999999999</v>
      </c>
      <c r="K228">
        <v>161.6</v>
      </c>
      <c r="L228">
        <v>124.4</v>
      </c>
      <c r="M228">
        <v>111.2</v>
      </c>
      <c r="N228">
        <v>141</v>
      </c>
      <c r="O228">
        <v>128.9</v>
      </c>
      <c r="P228">
        <v>154.5</v>
      </c>
      <c r="Q228">
        <v>143.80000000000001</v>
      </c>
    </row>
    <row r="229" spans="1:17" x14ac:dyDescent="0.25">
      <c r="A229" t="s">
        <v>104</v>
      </c>
      <c r="B229">
        <v>2019</v>
      </c>
      <c r="C229" t="s">
        <v>167</v>
      </c>
      <c r="D229" t="str">
        <f t="shared" si="6"/>
        <v>May 2019</v>
      </c>
      <c r="E229">
        <v>138.30000000000001</v>
      </c>
      <c r="F229">
        <v>158.5</v>
      </c>
      <c r="G229">
        <v>136</v>
      </c>
      <c r="H229">
        <v>142.5</v>
      </c>
      <c r="I229">
        <v>122</v>
      </c>
      <c r="J229">
        <v>146.5</v>
      </c>
      <c r="K229">
        <v>143</v>
      </c>
      <c r="L229">
        <v>124.9</v>
      </c>
      <c r="M229">
        <v>109.9</v>
      </c>
      <c r="N229">
        <v>139.9</v>
      </c>
      <c r="O229">
        <v>134</v>
      </c>
      <c r="P229">
        <v>155.5</v>
      </c>
      <c r="Q229">
        <v>140.9</v>
      </c>
    </row>
    <row r="230" spans="1:17" x14ac:dyDescent="0.25">
      <c r="A230" t="s">
        <v>60</v>
      </c>
      <c r="B230">
        <v>2019</v>
      </c>
      <c r="C230" t="s">
        <v>177</v>
      </c>
      <c r="D230" t="str">
        <f t="shared" si="6"/>
        <v>June 2019</v>
      </c>
      <c r="E230">
        <v>137.80000000000001</v>
      </c>
      <c r="F230">
        <v>163.5</v>
      </c>
      <c r="G230">
        <v>136.19999999999999</v>
      </c>
      <c r="H230">
        <v>143.19999999999999</v>
      </c>
      <c r="I230">
        <v>124.3</v>
      </c>
      <c r="J230">
        <v>143.30000000000001</v>
      </c>
      <c r="K230">
        <v>140.6</v>
      </c>
      <c r="L230">
        <v>128.69999999999999</v>
      </c>
      <c r="M230">
        <v>110.6</v>
      </c>
      <c r="N230">
        <v>140.4</v>
      </c>
      <c r="O230">
        <v>138</v>
      </c>
      <c r="P230">
        <v>156.6</v>
      </c>
      <c r="Q230">
        <v>141</v>
      </c>
    </row>
    <row r="231" spans="1:17" x14ac:dyDescent="0.25">
      <c r="A231" t="s">
        <v>85</v>
      </c>
      <c r="B231">
        <v>2019</v>
      </c>
      <c r="C231" t="s">
        <v>177</v>
      </c>
      <c r="D231" t="str">
        <f t="shared" si="6"/>
        <v>June 2019</v>
      </c>
      <c r="E231">
        <v>140.69999999999999</v>
      </c>
      <c r="F231">
        <v>159.6</v>
      </c>
      <c r="G231">
        <v>140.4</v>
      </c>
      <c r="H231">
        <v>143.4</v>
      </c>
      <c r="I231">
        <v>118.6</v>
      </c>
      <c r="J231">
        <v>150.9</v>
      </c>
      <c r="K231">
        <v>169.8</v>
      </c>
      <c r="L231">
        <v>127.4</v>
      </c>
      <c r="M231">
        <v>111.8</v>
      </c>
      <c r="N231">
        <v>141</v>
      </c>
      <c r="O231">
        <v>129</v>
      </c>
      <c r="P231">
        <v>155.1</v>
      </c>
      <c r="Q231">
        <v>145.6</v>
      </c>
    </row>
    <row r="232" spans="1:17" x14ac:dyDescent="0.25">
      <c r="A232" t="s">
        <v>104</v>
      </c>
      <c r="B232">
        <v>2019</v>
      </c>
      <c r="C232" t="s">
        <v>177</v>
      </c>
      <c r="D232" t="str">
        <f t="shared" si="6"/>
        <v>June 2019</v>
      </c>
      <c r="E232">
        <v>138.69999999999999</v>
      </c>
      <c r="F232">
        <v>162.1</v>
      </c>
      <c r="G232">
        <v>137.80000000000001</v>
      </c>
      <c r="H232">
        <v>143.30000000000001</v>
      </c>
      <c r="I232">
        <v>122.2</v>
      </c>
      <c r="J232">
        <v>146.80000000000001</v>
      </c>
      <c r="K232">
        <v>150.5</v>
      </c>
      <c r="L232">
        <v>128.30000000000001</v>
      </c>
      <c r="M232">
        <v>111</v>
      </c>
      <c r="N232">
        <v>140.6</v>
      </c>
      <c r="O232">
        <v>134.19999999999999</v>
      </c>
      <c r="P232">
        <v>155.9</v>
      </c>
      <c r="Q232">
        <v>142.69999999999999</v>
      </c>
    </row>
    <row r="233" spans="1:17" hidden="1" x14ac:dyDescent="0.25">
      <c r="A233" t="s">
        <v>60</v>
      </c>
      <c r="B233">
        <v>2019</v>
      </c>
      <c r="C233" t="s">
        <v>194</v>
      </c>
      <c r="E233">
        <v>138.4</v>
      </c>
      <c r="F233">
        <v>164</v>
      </c>
      <c r="G233">
        <v>138.4</v>
      </c>
      <c r="H233">
        <v>143.9</v>
      </c>
      <c r="I233">
        <v>124.4</v>
      </c>
      <c r="J233">
        <v>146.4</v>
      </c>
      <c r="K233">
        <v>150.1</v>
      </c>
      <c r="L233">
        <v>130.6</v>
      </c>
      <c r="M233">
        <v>110.8</v>
      </c>
      <c r="N233">
        <v>141.69999999999999</v>
      </c>
      <c r="O233">
        <v>138.5</v>
      </c>
      <c r="P233">
        <v>156.69999999999999</v>
      </c>
      <c r="Q233">
        <v>143</v>
      </c>
    </row>
    <row r="234" spans="1:17" hidden="1" x14ac:dyDescent="0.25">
      <c r="A234" t="s">
        <v>85</v>
      </c>
      <c r="B234">
        <v>2019</v>
      </c>
      <c r="C234" t="s">
        <v>194</v>
      </c>
      <c r="E234">
        <v>141.4</v>
      </c>
      <c r="F234">
        <v>160.19999999999999</v>
      </c>
      <c r="G234">
        <v>142.5</v>
      </c>
      <c r="H234">
        <v>144.1</v>
      </c>
      <c r="I234">
        <v>119.3</v>
      </c>
      <c r="J234">
        <v>154.69999999999999</v>
      </c>
      <c r="K234">
        <v>180.1</v>
      </c>
      <c r="L234">
        <v>128.9</v>
      </c>
      <c r="M234">
        <v>111.8</v>
      </c>
      <c r="N234">
        <v>141.6</v>
      </c>
      <c r="O234">
        <v>129.5</v>
      </c>
      <c r="P234">
        <v>155.6</v>
      </c>
      <c r="Q234">
        <v>147.69999999999999</v>
      </c>
    </row>
    <row r="235" spans="1:17" hidden="1" x14ac:dyDescent="0.25">
      <c r="A235" t="s">
        <v>104</v>
      </c>
      <c r="B235">
        <v>2019</v>
      </c>
      <c r="C235" t="s">
        <v>194</v>
      </c>
      <c r="E235">
        <v>139.30000000000001</v>
      </c>
      <c r="F235">
        <v>162.69999999999999</v>
      </c>
      <c r="G235">
        <v>140</v>
      </c>
      <c r="H235">
        <v>144</v>
      </c>
      <c r="I235">
        <v>122.5</v>
      </c>
      <c r="J235">
        <v>150.30000000000001</v>
      </c>
      <c r="K235">
        <v>160.30000000000001</v>
      </c>
      <c r="L235">
        <v>130</v>
      </c>
      <c r="M235">
        <v>111.1</v>
      </c>
      <c r="N235">
        <v>141.69999999999999</v>
      </c>
      <c r="O235">
        <v>134.69999999999999</v>
      </c>
      <c r="P235">
        <v>156.19999999999999</v>
      </c>
      <c r="Q235">
        <v>144.69999999999999</v>
      </c>
    </row>
    <row r="236" spans="1:17" hidden="1" x14ac:dyDescent="0.25">
      <c r="A236" t="s">
        <v>60</v>
      </c>
      <c r="B236">
        <v>2019</v>
      </c>
      <c r="C236" t="s">
        <v>213</v>
      </c>
      <c r="E236">
        <v>139.19999999999999</v>
      </c>
      <c r="F236">
        <v>161.9</v>
      </c>
      <c r="G236">
        <v>137.1</v>
      </c>
      <c r="H236">
        <v>144.6</v>
      </c>
      <c r="I236">
        <v>124.7</v>
      </c>
      <c r="J236">
        <v>145.5</v>
      </c>
      <c r="K236">
        <v>156.19999999999999</v>
      </c>
      <c r="L236">
        <v>131.5</v>
      </c>
      <c r="M236">
        <v>111.7</v>
      </c>
      <c r="N236">
        <v>142.69999999999999</v>
      </c>
      <c r="O236">
        <v>138.5</v>
      </c>
      <c r="P236">
        <v>156.9</v>
      </c>
      <c r="Q236">
        <v>144</v>
      </c>
    </row>
    <row r="237" spans="1:17" hidden="1" x14ac:dyDescent="0.25">
      <c r="A237" t="s">
        <v>85</v>
      </c>
      <c r="B237">
        <v>2019</v>
      </c>
      <c r="C237" t="s">
        <v>213</v>
      </c>
      <c r="E237">
        <v>142.1</v>
      </c>
      <c r="F237">
        <v>158.30000000000001</v>
      </c>
      <c r="G237">
        <v>140.80000000000001</v>
      </c>
      <c r="H237">
        <v>144.9</v>
      </c>
      <c r="I237">
        <v>119.9</v>
      </c>
      <c r="J237">
        <v>153.9</v>
      </c>
      <c r="K237">
        <v>189.1</v>
      </c>
      <c r="L237">
        <v>129.80000000000001</v>
      </c>
      <c r="M237">
        <v>112.7</v>
      </c>
      <c r="N237">
        <v>142.5</v>
      </c>
      <c r="O237">
        <v>129.80000000000001</v>
      </c>
      <c r="P237">
        <v>156.19999999999999</v>
      </c>
      <c r="Q237">
        <v>149.1</v>
      </c>
    </row>
    <row r="238" spans="1:17" hidden="1" x14ac:dyDescent="0.25">
      <c r="A238" t="s">
        <v>104</v>
      </c>
      <c r="B238">
        <v>2019</v>
      </c>
      <c r="C238" t="s">
        <v>213</v>
      </c>
      <c r="E238">
        <v>140.1</v>
      </c>
      <c r="F238">
        <v>160.6</v>
      </c>
      <c r="G238">
        <v>138.5</v>
      </c>
      <c r="H238">
        <v>144.69999999999999</v>
      </c>
      <c r="I238">
        <v>122.9</v>
      </c>
      <c r="J238">
        <v>149.4</v>
      </c>
      <c r="K238">
        <v>167.4</v>
      </c>
      <c r="L238">
        <v>130.9</v>
      </c>
      <c r="M238">
        <v>112</v>
      </c>
      <c r="N238">
        <v>142.6</v>
      </c>
      <c r="O238">
        <v>134.9</v>
      </c>
      <c r="P238">
        <v>156.6</v>
      </c>
      <c r="Q238">
        <v>145.9</v>
      </c>
    </row>
    <row r="239" spans="1:17" hidden="1" x14ac:dyDescent="0.25">
      <c r="A239" t="s">
        <v>60</v>
      </c>
      <c r="B239">
        <v>2019</v>
      </c>
      <c r="C239" t="s">
        <v>228</v>
      </c>
      <c r="E239">
        <v>140.1</v>
      </c>
      <c r="F239">
        <v>161.9</v>
      </c>
      <c r="G239">
        <v>138.30000000000001</v>
      </c>
      <c r="H239">
        <v>145.69999999999999</v>
      </c>
      <c r="I239">
        <v>125.1</v>
      </c>
      <c r="J239">
        <v>143.80000000000001</v>
      </c>
      <c r="K239">
        <v>163.4</v>
      </c>
      <c r="L239">
        <v>132.19999999999999</v>
      </c>
      <c r="M239">
        <v>112.8</v>
      </c>
      <c r="N239">
        <v>144.19999999999999</v>
      </c>
      <c r="O239">
        <v>138.5</v>
      </c>
      <c r="P239">
        <v>157.19999999999999</v>
      </c>
      <c r="Q239">
        <v>145.5</v>
      </c>
    </row>
    <row r="240" spans="1:17" hidden="1" x14ac:dyDescent="0.25">
      <c r="A240" t="s">
        <v>85</v>
      </c>
      <c r="B240">
        <v>2019</v>
      </c>
      <c r="C240" t="s">
        <v>228</v>
      </c>
      <c r="E240">
        <v>142.69999999999999</v>
      </c>
      <c r="F240">
        <v>158.69999999999999</v>
      </c>
      <c r="G240">
        <v>141.6</v>
      </c>
      <c r="H240">
        <v>144.9</v>
      </c>
      <c r="I240">
        <v>120.8</v>
      </c>
      <c r="J240">
        <v>149.80000000000001</v>
      </c>
      <c r="K240">
        <v>192.4</v>
      </c>
      <c r="L240">
        <v>130.30000000000001</v>
      </c>
      <c r="M240">
        <v>114</v>
      </c>
      <c r="N240">
        <v>143.80000000000001</v>
      </c>
      <c r="O240">
        <v>130</v>
      </c>
      <c r="P240">
        <v>156.4</v>
      </c>
      <c r="Q240">
        <v>149.5</v>
      </c>
    </row>
    <row r="241" spans="1:17" hidden="1" x14ac:dyDescent="0.25">
      <c r="A241" t="s">
        <v>104</v>
      </c>
      <c r="B241">
        <v>2019</v>
      </c>
      <c r="C241" t="s">
        <v>228</v>
      </c>
      <c r="E241">
        <v>140.9</v>
      </c>
      <c r="F241">
        <v>160.80000000000001</v>
      </c>
      <c r="G241">
        <v>139.6</v>
      </c>
      <c r="H241">
        <v>145.4</v>
      </c>
      <c r="I241">
        <v>123.5</v>
      </c>
      <c r="J241">
        <v>146.6</v>
      </c>
      <c r="K241">
        <v>173.2</v>
      </c>
      <c r="L241">
        <v>131.6</v>
      </c>
      <c r="M241">
        <v>113.2</v>
      </c>
      <c r="N241">
        <v>144.1</v>
      </c>
      <c r="O241">
        <v>135</v>
      </c>
      <c r="P241">
        <v>156.80000000000001</v>
      </c>
      <c r="Q241">
        <v>147</v>
      </c>
    </row>
    <row r="242" spans="1:17" hidden="1" x14ac:dyDescent="0.25">
      <c r="A242" t="s">
        <v>60</v>
      </c>
      <c r="B242">
        <v>2019</v>
      </c>
      <c r="C242" t="s">
        <v>238</v>
      </c>
      <c r="E242">
        <v>141</v>
      </c>
      <c r="F242">
        <v>161.6</v>
      </c>
      <c r="G242">
        <v>141.19999999999999</v>
      </c>
      <c r="H242">
        <v>146.5</v>
      </c>
      <c r="I242">
        <v>125.6</v>
      </c>
      <c r="J242">
        <v>145.69999999999999</v>
      </c>
      <c r="K242">
        <v>178.8</v>
      </c>
      <c r="L242">
        <v>133.1</v>
      </c>
      <c r="M242">
        <v>113.6</v>
      </c>
      <c r="N242">
        <v>145.5</v>
      </c>
      <c r="O242">
        <v>138.6</v>
      </c>
      <c r="P242">
        <v>157.4</v>
      </c>
      <c r="Q242">
        <v>148.30000000000001</v>
      </c>
    </row>
    <row r="243" spans="1:17" hidden="1" x14ac:dyDescent="0.25">
      <c r="A243" t="s">
        <v>85</v>
      </c>
      <c r="B243">
        <v>2019</v>
      </c>
      <c r="C243" t="s">
        <v>238</v>
      </c>
      <c r="E243">
        <v>143.5</v>
      </c>
      <c r="F243">
        <v>159.80000000000001</v>
      </c>
      <c r="G243">
        <v>144.69999999999999</v>
      </c>
      <c r="H243">
        <v>145.6</v>
      </c>
      <c r="I243">
        <v>121.1</v>
      </c>
      <c r="J243">
        <v>150.6</v>
      </c>
      <c r="K243">
        <v>207.2</v>
      </c>
      <c r="L243">
        <v>131.19999999999999</v>
      </c>
      <c r="M243">
        <v>114.8</v>
      </c>
      <c r="N243">
        <v>145.19999999999999</v>
      </c>
      <c r="O243">
        <v>130.19999999999999</v>
      </c>
      <c r="P243">
        <v>156.80000000000001</v>
      </c>
      <c r="Q243">
        <v>151.9</v>
      </c>
    </row>
    <row r="244" spans="1:17" hidden="1" x14ac:dyDescent="0.25">
      <c r="A244" t="s">
        <v>104</v>
      </c>
      <c r="B244">
        <v>2019</v>
      </c>
      <c r="C244" t="s">
        <v>238</v>
      </c>
      <c r="E244">
        <v>141.80000000000001</v>
      </c>
      <c r="F244">
        <v>161</v>
      </c>
      <c r="G244">
        <v>142.6</v>
      </c>
      <c r="H244">
        <v>146.19999999999999</v>
      </c>
      <c r="I244">
        <v>123.9</v>
      </c>
      <c r="J244">
        <v>148</v>
      </c>
      <c r="K244">
        <v>188.4</v>
      </c>
      <c r="L244">
        <v>132.5</v>
      </c>
      <c r="M244">
        <v>114</v>
      </c>
      <c r="N244">
        <v>145.4</v>
      </c>
      <c r="O244">
        <v>135.1</v>
      </c>
      <c r="P244">
        <v>157.1</v>
      </c>
      <c r="Q244">
        <v>149.6</v>
      </c>
    </row>
    <row r="245" spans="1:17" hidden="1" x14ac:dyDescent="0.25">
      <c r="A245" t="s">
        <v>60</v>
      </c>
      <c r="B245">
        <v>2019</v>
      </c>
      <c r="C245" t="s">
        <v>264</v>
      </c>
      <c r="E245">
        <v>141.80000000000001</v>
      </c>
      <c r="F245">
        <v>163.69999999999999</v>
      </c>
      <c r="G245">
        <v>143.80000000000001</v>
      </c>
      <c r="H245">
        <v>147.1</v>
      </c>
      <c r="I245">
        <v>126</v>
      </c>
      <c r="J245">
        <v>146.19999999999999</v>
      </c>
      <c r="K245">
        <v>191.4</v>
      </c>
      <c r="L245">
        <v>136.19999999999999</v>
      </c>
      <c r="M245">
        <v>113.8</v>
      </c>
      <c r="N245">
        <v>147.30000000000001</v>
      </c>
      <c r="O245">
        <v>138.69999999999999</v>
      </c>
      <c r="P245">
        <v>157.69999999999999</v>
      </c>
      <c r="Q245">
        <v>150.9</v>
      </c>
    </row>
    <row r="246" spans="1:17" hidden="1" x14ac:dyDescent="0.25">
      <c r="A246" t="s">
        <v>85</v>
      </c>
      <c r="B246">
        <v>2019</v>
      </c>
      <c r="C246" t="s">
        <v>264</v>
      </c>
      <c r="E246">
        <v>144.1</v>
      </c>
      <c r="F246">
        <v>162.4</v>
      </c>
      <c r="G246">
        <v>148.4</v>
      </c>
      <c r="H246">
        <v>145.9</v>
      </c>
      <c r="I246">
        <v>121.5</v>
      </c>
      <c r="J246">
        <v>148.80000000000001</v>
      </c>
      <c r="K246">
        <v>215.7</v>
      </c>
      <c r="L246">
        <v>134.6</v>
      </c>
      <c r="M246">
        <v>115</v>
      </c>
      <c r="N246">
        <v>146.30000000000001</v>
      </c>
      <c r="O246">
        <v>130.5</v>
      </c>
      <c r="P246">
        <v>157.19999999999999</v>
      </c>
      <c r="Q246">
        <v>153.6</v>
      </c>
    </row>
    <row r="247" spans="1:17" hidden="1" x14ac:dyDescent="0.25">
      <c r="A247" t="s">
        <v>104</v>
      </c>
      <c r="B247">
        <v>2019</v>
      </c>
      <c r="C247" t="s">
        <v>264</v>
      </c>
      <c r="E247">
        <v>142.5</v>
      </c>
      <c r="F247">
        <v>163.19999999999999</v>
      </c>
      <c r="G247">
        <v>145.6</v>
      </c>
      <c r="H247">
        <v>146.69999999999999</v>
      </c>
      <c r="I247">
        <v>124.3</v>
      </c>
      <c r="J247">
        <v>147.4</v>
      </c>
      <c r="K247">
        <v>199.6</v>
      </c>
      <c r="L247">
        <v>135.69999999999999</v>
      </c>
      <c r="M247">
        <v>114.2</v>
      </c>
      <c r="N247">
        <v>147</v>
      </c>
      <c r="O247">
        <v>135.30000000000001</v>
      </c>
      <c r="P247">
        <v>157.5</v>
      </c>
      <c r="Q247">
        <v>151.9</v>
      </c>
    </row>
    <row r="248" spans="1:17" hidden="1" x14ac:dyDescent="0.25">
      <c r="A248" t="s">
        <v>60</v>
      </c>
      <c r="B248">
        <v>2019</v>
      </c>
      <c r="C248" t="s">
        <v>273</v>
      </c>
      <c r="E248">
        <v>142.80000000000001</v>
      </c>
      <c r="F248">
        <v>165.3</v>
      </c>
      <c r="G248">
        <v>149.5</v>
      </c>
      <c r="H248">
        <v>148.69999999999999</v>
      </c>
      <c r="I248">
        <v>127.5</v>
      </c>
      <c r="J248">
        <v>144.30000000000001</v>
      </c>
      <c r="K248">
        <v>209.5</v>
      </c>
      <c r="L248">
        <v>138.80000000000001</v>
      </c>
      <c r="M248">
        <v>113.6</v>
      </c>
      <c r="N248">
        <v>149.1</v>
      </c>
      <c r="O248">
        <v>139.30000000000001</v>
      </c>
      <c r="P248">
        <v>158.30000000000001</v>
      </c>
      <c r="Q248">
        <v>154.30000000000001</v>
      </c>
    </row>
    <row r="249" spans="1:17" hidden="1" x14ac:dyDescent="0.25">
      <c r="A249" t="s">
        <v>85</v>
      </c>
      <c r="B249">
        <v>2019</v>
      </c>
      <c r="C249" t="s">
        <v>273</v>
      </c>
      <c r="E249">
        <v>144.9</v>
      </c>
      <c r="F249">
        <v>164.5</v>
      </c>
      <c r="G249">
        <v>153.69999999999999</v>
      </c>
      <c r="H249">
        <v>147.5</v>
      </c>
      <c r="I249">
        <v>122.7</v>
      </c>
      <c r="J249">
        <v>147.19999999999999</v>
      </c>
      <c r="K249">
        <v>231.5</v>
      </c>
      <c r="L249">
        <v>137.19999999999999</v>
      </c>
      <c r="M249">
        <v>114.7</v>
      </c>
      <c r="N249">
        <v>148</v>
      </c>
      <c r="O249">
        <v>130.80000000000001</v>
      </c>
      <c r="P249">
        <v>157.69999999999999</v>
      </c>
      <c r="Q249">
        <v>156.30000000000001</v>
      </c>
    </row>
    <row r="250" spans="1:17" hidden="1" x14ac:dyDescent="0.25">
      <c r="A250" t="s">
        <v>104</v>
      </c>
      <c r="B250">
        <v>2019</v>
      </c>
      <c r="C250" t="s">
        <v>273</v>
      </c>
      <c r="E250">
        <v>143.5</v>
      </c>
      <c r="F250">
        <v>165</v>
      </c>
      <c r="G250">
        <v>151.1</v>
      </c>
      <c r="H250">
        <v>148.30000000000001</v>
      </c>
      <c r="I250">
        <v>125.7</v>
      </c>
      <c r="J250">
        <v>145.69999999999999</v>
      </c>
      <c r="K250">
        <v>217</v>
      </c>
      <c r="L250">
        <v>138.30000000000001</v>
      </c>
      <c r="M250">
        <v>114</v>
      </c>
      <c r="N250">
        <v>148.69999999999999</v>
      </c>
      <c r="O250">
        <v>135.80000000000001</v>
      </c>
      <c r="P250">
        <v>158</v>
      </c>
      <c r="Q250">
        <v>155</v>
      </c>
    </row>
    <row r="251" spans="1:17" hidden="1" x14ac:dyDescent="0.25">
      <c r="A251" t="s">
        <v>60</v>
      </c>
      <c r="B251">
        <v>2020</v>
      </c>
      <c r="C251" t="s">
        <v>62</v>
      </c>
      <c r="E251">
        <v>143.69999999999999</v>
      </c>
      <c r="F251">
        <v>167.3</v>
      </c>
      <c r="G251">
        <v>153.5</v>
      </c>
      <c r="H251">
        <v>150.5</v>
      </c>
      <c r="I251">
        <v>132</v>
      </c>
      <c r="J251">
        <v>142.19999999999999</v>
      </c>
      <c r="K251">
        <v>191.5</v>
      </c>
      <c r="L251">
        <v>141.1</v>
      </c>
      <c r="M251">
        <v>113.8</v>
      </c>
      <c r="N251">
        <v>151.6</v>
      </c>
      <c r="O251">
        <v>139.69999999999999</v>
      </c>
      <c r="P251">
        <v>158.69999999999999</v>
      </c>
      <c r="Q251">
        <v>153</v>
      </c>
    </row>
    <row r="252" spans="1:17" hidden="1" x14ac:dyDescent="0.25">
      <c r="A252" t="s">
        <v>85</v>
      </c>
      <c r="B252">
        <v>2020</v>
      </c>
      <c r="C252" t="s">
        <v>62</v>
      </c>
      <c r="E252">
        <v>145.6</v>
      </c>
      <c r="F252">
        <v>167.6</v>
      </c>
      <c r="G252">
        <v>157</v>
      </c>
      <c r="H252">
        <v>149.30000000000001</v>
      </c>
      <c r="I252">
        <v>126.3</v>
      </c>
      <c r="J252">
        <v>144.4</v>
      </c>
      <c r="K252">
        <v>207.8</v>
      </c>
      <c r="L252">
        <v>139.1</v>
      </c>
      <c r="M252">
        <v>114.8</v>
      </c>
      <c r="N252">
        <v>149.5</v>
      </c>
      <c r="O252">
        <v>131.1</v>
      </c>
      <c r="P252">
        <v>158.5</v>
      </c>
      <c r="Q252">
        <v>154.4</v>
      </c>
    </row>
    <row r="253" spans="1:17" hidden="1" x14ac:dyDescent="0.25">
      <c r="A253" t="s">
        <v>104</v>
      </c>
      <c r="B253">
        <v>2020</v>
      </c>
      <c r="C253" t="s">
        <v>62</v>
      </c>
      <c r="E253">
        <v>144.30000000000001</v>
      </c>
      <c r="F253">
        <v>167.4</v>
      </c>
      <c r="G253">
        <v>154.9</v>
      </c>
      <c r="H253">
        <v>150.1</v>
      </c>
      <c r="I253">
        <v>129.9</v>
      </c>
      <c r="J253">
        <v>143.19999999999999</v>
      </c>
      <c r="K253">
        <v>197</v>
      </c>
      <c r="L253">
        <v>140.4</v>
      </c>
      <c r="M253">
        <v>114.1</v>
      </c>
      <c r="N253">
        <v>150.9</v>
      </c>
      <c r="O253">
        <v>136.1</v>
      </c>
      <c r="P253">
        <v>158.6</v>
      </c>
      <c r="Q253">
        <v>153.5</v>
      </c>
    </row>
    <row r="254" spans="1:17" hidden="1" x14ac:dyDescent="0.25">
      <c r="A254" t="s">
        <v>60</v>
      </c>
      <c r="B254">
        <v>2020</v>
      </c>
      <c r="C254" t="s">
        <v>116</v>
      </c>
      <c r="E254">
        <v>144.19999999999999</v>
      </c>
      <c r="F254">
        <v>167.5</v>
      </c>
      <c r="G254">
        <v>150.9</v>
      </c>
      <c r="H254">
        <v>150.9</v>
      </c>
      <c r="I254">
        <v>133.69999999999999</v>
      </c>
      <c r="J254">
        <v>140.69999999999999</v>
      </c>
      <c r="K254">
        <v>165.1</v>
      </c>
      <c r="L254">
        <v>141.80000000000001</v>
      </c>
      <c r="M254">
        <v>113.1</v>
      </c>
      <c r="N254">
        <v>152.80000000000001</v>
      </c>
      <c r="O254">
        <v>140.1</v>
      </c>
      <c r="P254">
        <v>159.19999999999999</v>
      </c>
      <c r="Q254">
        <v>149.80000000000001</v>
      </c>
    </row>
    <row r="255" spans="1:17" hidden="1" x14ac:dyDescent="0.25">
      <c r="A255" t="s">
        <v>85</v>
      </c>
      <c r="B255">
        <v>2020</v>
      </c>
      <c r="C255" t="s">
        <v>116</v>
      </c>
      <c r="E255">
        <v>146.19999999999999</v>
      </c>
      <c r="F255">
        <v>167.6</v>
      </c>
      <c r="G255">
        <v>153.1</v>
      </c>
      <c r="H255">
        <v>150.69999999999999</v>
      </c>
      <c r="I255">
        <v>127.4</v>
      </c>
      <c r="J255">
        <v>143.1</v>
      </c>
      <c r="K255">
        <v>181.7</v>
      </c>
      <c r="L255">
        <v>139.6</v>
      </c>
      <c r="M255">
        <v>114.6</v>
      </c>
      <c r="N255">
        <v>150.4</v>
      </c>
      <c r="O255">
        <v>131.5</v>
      </c>
      <c r="P255">
        <v>159</v>
      </c>
      <c r="Q255">
        <v>151.69999999999999</v>
      </c>
    </row>
    <row r="256" spans="1:17" hidden="1" x14ac:dyDescent="0.25">
      <c r="A256" t="s">
        <v>104</v>
      </c>
      <c r="B256">
        <v>2020</v>
      </c>
      <c r="C256" t="s">
        <v>116</v>
      </c>
      <c r="E256">
        <v>144.80000000000001</v>
      </c>
      <c r="F256">
        <v>167.5</v>
      </c>
      <c r="G256">
        <v>151.80000000000001</v>
      </c>
      <c r="H256">
        <v>150.80000000000001</v>
      </c>
      <c r="I256">
        <v>131.4</v>
      </c>
      <c r="J256">
        <v>141.80000000000001</v>
      </c>
      <c r="K256">
        <v>170.7</v>
      </c>
      <c r="L256">
        <v>141.1</v>
      </c>
      <c r="M256">
        <v>113.6</v>
      </c>
      <c r="N256">
        <v>152</v>
      </c>
      <c r="O256">
        <v>136.5</v>
      </c>
      <c r="P256">
        <v>159.1</v>
      </c>
      <c r="Q256">
        <v>150.5</v>
      </c>
    </row>
    <row r="257" spans="1:17" hidden="1" x14ac:dyDescent="0.25">
      <c r="A257" t="s">
        <v>60</v>
      </c>
      <c r="B257">
        <v>2020</v>
      </c>
      <c r="C257" t="s">
        <v>138</v>
      </c>
      <c r="E257">
        <v>144.4</v>
      </c>
      <c r="F257">
        <v>166.8</v>
      </c>
      <c r="G257">
        <v>147.6</v>
      </c>
      <c r="H257">
        <v>151.69999999999999</v>
      </c>
      <c r="I257">
        <v>133.30000000000001</v>
      </c>
      <c r="J257">
        <v>141.80000000000001</v>
      </c>
      <c r="K257">
        <v>152.30000000000001</v>
      </c>
      <c r="L257">
        <v>141.80000000000001</v>
      </c>
      <c r="M257">
        <v>112.6</v>
      </c>
      <c r="N257">
        <v>154</v>
      </c>
      <c r="O257">
        <v>140.1</v>
      </c>
      <c r="P257">
        <v>160</v>
      </c>
      <c r="Q257">
        <v>148.19999999999999</v>
      </c>
    </row>
    <row r="258" spans="1:17" hidden="1" x14ac:dyDescent="0.25">
      <c r="A258" t="s">
        <v>85</v>
      </c>
      <c r="B258">
        <v>2020</v>
      </c>
      <c r="C258" t="s">
        <v>138</v>
      </c>
      <c r="E258">
        <v>146.5</v>
      </c>
      <c r="F258">
        <v>167.5</v>
      </c>
      <c r="G258">
        <v>148.9</v>
      </c>
      <c r="H258">
        <v>151.1</v>
      </c>
      <c r="I258">
        <v>127.5</v>
      </c>
      <c r="J258">
        <v>143.30000000000001</v>
      </c>
      <c r="K258">
        <v>167</v>
      </c>
      <c r="L258">
        <v>139.69999999999999</v>
      </c>
      <c r="M258">
        <v>114.4</v>
      </c>
      <c r="N258">
        <v>151.5</v>
      </c>
      <c r="O258">
        <v>131.9</v>
      </c>
      <c r="P258">
        <v>159.1</v>
      </c>
      <c r="Q258">
        <v>150.1</v>
      </c>
    </row>
    <row r="259" spans="1:17" hidden="1" x14ac:dyDescent="0.25">
      <c r="A259" t="s">
        <v>104</v>
      </c>
      <c r="B259">
        <v>2020</v>
      </c>
      <c r="C259" t="s">
        <v>138</v>
      </c>
      <c r="E259">
        <v>145.1</v>
      </c>
      <c r="F259">
        <v>167</v>
      </c>
      <c r="G259">
        <v>148.1</v>
      </c>
      <c r="H259">
        <v>151.5</v>
      </c>
      <c r="I259">
        <v>131.19999999999999</v>
      </c>
      <c r="J259">
        <v>142.5</v>
      </c>
      <c r="K259">
        <v>157.30000000000001</v>
      </c>
      <c r="L259">
        <v>141.1</v>
      </c>
      <c r="M259">
        <v>113.2</v>
      </c>
      <c r="N259">
        <v>153.19999999999999</v>
      </c>
      <c r="O259">
        <v>136.69999999999999</v>
      </c>
      <c r="P259">
        <v>159.6</v>
      </c>
      <c r="Q259">
        <v>148.9</v>
      </c>
    </row>
    <row r="260" spans="1:17" hidden="1" x14ac:dyDescent="0.25">
      <c r="A260" t="s">
        <v>60</v>
      </c>
      <c r="B260">
        <v>2020</v>
      </c>
      <c r="C260" t="s">
        <v>154</v>
      </c>
      <c r="E260">
        <v>147.19999999999999</v>
      </c>
      <c r="F260" s="7">
        <v>184.17999999999998</v>
      </c>
      <c r="G260">
        <v>146.9</v>
      </c>
      <c r="H260">
        <v>155.6</v>
      </c>
      <c r="I260">
        <v>137.1</v>
      </c>
      <c r="J260">
        <v>147.30000000000001</v>
      </c>
      <c r="K260">
        <v>162.69999999999999</v>
      </c>
      <c r="L260">
        <v>150.19999999999999</v>
      </c>
      <c r="M260">
        <v>119.8</v>
      </c>
      <c r="N260">
        <v>158.69999999999999</v>
      </c>
      <c r="O260">
        <v>139.19999999999999</v>
      </c>
      <c r="P260" s="7">
        <v>161.81333333333339</v>
      </c>
      <c r="Q260">
        <v>150.1</v>
      </c>
    </row>
    <row r="261" spans="1:17" hidden="1" x14ac:dyDescent="0.25">
      <c r="A261" t="s">
        <v>85</v>
      </c>
      <c r="B261">
        <v>2020</v>
      </c>
      <c r="C261" t="s">
        <v>154</v>
      </c>
      <c r="E261">
        <v>151.80000000000001</v>
      </c>
      <c r="F261" s="7">
        <v>184.17999999999998</v>
      </c>
      <c r="G261">
        <v>151.9</v>
      </c>
      <c r="H261">
        <v>155.5</v>
      </c>
      <c r="I261">
        <v>131.6</v>
      </c>
      <c r="J261">
        <v>152.9</v>
      </c>
      <c r="K261">
        <v>180</v>
      </c>
      <c r="L261">
        <v>150.80000000000001</v>
      </c>
      <c r="M261">
        <v>121.2</v>
      </c>
      <c r="N261">
        <v>154</v>
      </c>
      <c r="O261">
        <v>133.5</v>
      </c>
      <c r="P261" s="7">
        <v>161.81333333333339</v>
      </c>
      <c r="Q261">
        <v>153.5</v>
      </c>
    </row>
    <row r="262" spans="1:17" hidden="1" x14ac:dyDescent="0.25">
      <c r="A262" t="s">
        <v>104</v>
      </c>
      <c r="B262">
        <v>2020</v>
      </c>
      <c r="C262" t="s">
        <v>154</v>
      </c>
      <c r="E262">
        <v>148.69999999999999</v>
      </c>
      <c r="F262" s="7">
        <v>184.17999999999998</v>
      </c>
      <c r="G262">
        <v>148.80000000000001</v>
      </c>
      <c r="H262">
        <v>155.6</v>
      </c>
      <c r="I262">
        <v>135.1</v>
      </c>
      <c r="J262">
        <v>149.9</v>
      </c>
      <c r="K262">
        <v>168.6</v>
      </c>
      <c r="L262">
        <v>150.4</v>
      </c>
      <c r="M262">
        <v>120.3</v>
      </c>
      <c r="N262">
        <v>157.1</v>
      </c>
      <c r="O262">
        <v>136.80000000000001</v>
      </c>
      <c r="P262" s="7">
        <v>161.81333333333339</v>
      </c>
      <c r="Q262">
        <v>151.4</v>
      </c>
    </row>
    <row r="263" spans="1:17" x14ac:dyDescent="0.25">
      <c r="A263" t="s">
        <v>60</v>
      </c>
      <c r="B263">
        <v>2020</v>
      </c>
      <c r="C263" t="s">
        <v>167</v>
      </c>
      <c r="D263" t="str">
        <f t="shared" ref="D263:D268" si="7">C263&amp;" "&amp;B263</f>
        <v>May 2020</v>
      </c>
      <c r="E263" s="7">
        <v>147.69696969696966</v>
      </c>
      <c r="F263" s="7">
        <v>184.17999999999998</v>
      </c>
      <c r="G263" s="7">
        <v>156.71818181818185</v>
      </c>
      <c r="H263" s="14">
        <v>152.9969696969697</v>
      </c>
      <c r="I263" s="7">
        <v>136.26363636363635</v>
      </c>
      <c r="J263" s="7">
        <v>147.43636363636361</v>
      </c>
      <c r="K263" s="7">
        <v>187.67575757575756</v>
      </c>
      <c r="L263" s="7">
        <v>149.42424242424246</v>
      </c>
      <c r="M263" s="7">
        <v>115.56363636363636</v>
      </c>
      <c r="N263" s="7">
        <v>157.8757575757576</v>
      </c>
      <c r="O263" s="7">
        <v>140.23636363636362</v>
      </c>
      <c r="P263" s="7">
        <v>161.81333333333339</v>
      </c>
      <c r="Q263" s="7">
        <v>156.56666666666666</v>
      </c>
    </row>
    <row r="264" spans="1:17" x14ac:dyDescent="0.25">
      <c r="A264" t="s">
        <v>85</v>
      </c>
      <c r="B264">
        <v>2020</v>
      </c>
      <c r="C264" t="s">
        <v>167</v>
      </c>
      <c r="D264" t="str">
        <f t="shared" si="7"/>
        <v>May 2020</v>
      </c>
      <c r="E264" s="7">
        <v>147.69696969696966</v>
      </c>
      <c r="F264" s="7">
        <v>184.17999999999998</v>
      </c>
      <c r="G264">
        <v>156.71818181818185</v>
      </c>
      <c r="H264" s="14">
        <v>152.9969696969697</v>
      </c>
      <c r="I264" s="7">
        <v>136.26363636363635</v>
      </c>
      <c r="J264" s="7">
        <v>147.43636363636361</v>
      </c>
      <c r="K264" s="7">
        <v>187.67575757575756</v>
      </c>
      <c r="L264" s="7">
        <v>149.42424242424246</v>
      </c>
      <c r="M264" s="7">
        <v>115.56363636363636</v>
      </c>
      <c r="N264" s="7">
        <v>157.8757575757576</v>
      </c>
      <c r="O264" s="7">
        <v>140.23636363636362</v>
      </c>
      <c r="P264" s="7">
        <v>161.81333333333339</v>
      </c>
      <c r="Q264" s="7">
        <v>156.56666666666666</v>
      </c>
    </row>
    <row r="265" spans="1:17" x14ac:dyDescent="0.25">
      <c r="A265" t="s">
        <v>104</v>
      </c>
      <c r="B265">
        <v>2020</v>
      </c>
      <c r="C265" t="s">
        <v>167</v>
      </c>
      <c r="D265" t="str">
        <f t="shared" si="7"/>
        <v>May 2020</v>
      </c>
      <c r="E265" s="7">
        <v>147.69696969696966</v>
      </c>
      <c r="F265" s="7">
        <v>184.17999999999998</v>
      </c>
      <c r="G265" s="7">
        <v>156.71818181818185</v>
      </c>
      <c r="H265" s="14">
        <v>152.9969696969697</v>
      </c>
      <c r="I265" s="7">
        <v>136.26363636363635</v>
      </c>
      <c r="J265" s="7">
        <v>147.43636363636361</v>
      </c>
      <c r="K265" s="7">
        <v>187.67575757575756</v>
      </c>
      <c r="L265" s="7">
        <v>149.42424242424246</v>
      </c>
      <c r="M265" s="7">
        <v>115.56363636363636</v>
      </c>
      <c r="N265" s="7">
        <v>157.8757575757576</v>
      </c>
      <c r="O265" s="7">
        <v>140.23636363636362</v>
      </c>
      <c r="P265" s="7">
        <v>161.81333333333339</v>
      </c>
      <c r="Q265" s="7">
        <v>156.56666666666666</v>
      </c>
    </row>
    <row r="266" spans="1:17" x14ac:dyDescent="0.25">
      <c r="A266" t="s">
        <v>60</v>
      </c>
      <c r="B266">
        <v>2020</v>
      </c>
      <c r="C266" t="s">
        <v>177</v>
      </c>
      <c r="D266" t="str">
        <f t="shared" si="7"/>
        <v>June 2020</v>
      </c>
      <c r="E266">
        <v>148.19999999999999</v>
      </c>
      <c r="F266">
        <v>190.3</v>
      </c>
      <c r="G266">
        <v>149.4</v>
      </c>
      <c r="H266">
        <v>153.30000000000001</v>
      </c>
      <c r="I266">
        <v>138.19999999999999</v>
      </c>
      <c r="J266">
        <v>143.19999999999999</v>
      </c>
      <c r="K266">
        <v>148.9</v>
      </c>
      <c r="L266">
        <v>150.30000000000001</v>
      </c>
      <c r="M266">
        <v>113.2</v>
      </c>
      <c r="N266">
        <v>159.80000000000001</v>
      </c>
      <c r="O266">
        <v>142.1</v>
      </c>
      <c r="P266">
        <v>161.80000000000001</v>
      </c>
      <c r="Q266">
        <v>152.30000000000001</v>
      </c>
    </row>
    <row r="267" spans="1:17" x14ac:dyDescent="0.25">
      <c r="A267" t="s">
        <v>85</v>
      </c>
      <c r="B267">
        <v>2020</v>
      </c>
      <c r="C267" t="s">
        <v>177</v>
      </c>
      <c r="D267" t="str">
        <f t="shared" si="7"/>
        <v>June 2020</v>
      </c>
      <c r="E267">
        <v>152.69999999999999</v>
      </c>
      <c r="F267">
        <v>197</v>
      </c>
      <c r="G267">
        <v>154.6</v>
      </c>
      <c r="H267">
        <v>153.4</v>
      </c>
      <c r="I267">
        <v>132.9</v>
      </c>
      <c r="J267">
        <v>151.80000000000001</v>
      </c>
      <c r="K267">
        <v>171.2</v>
      </c>
      <c r="L267">
        <v>152</v>
      </c>
      <c r="M267">
        <v>116.3</v>
      </c>
      <c r="N267">
        <v>158.80000000000001</v>
      </c>
      <c r="O267">
        <v>135.6</v>
      </c>
      <c r="P267">
        <v>161.69999999999999</v>
      </c>
      <c r="Q267">
        <v>157</v>
      </c>
    </row>
    <row r="268" spans="1:17" x14ac:dyDescent="0.25">
      <c r="A268" t="s">
        <v>104</v>
      </c>
      <c r="B268">
        <v>2020</v>
      </c>
      <c r="C268" t="s">
        <v>177</v>
      </c>
      <c r="D268" t="str">
        <f t="shared" si="7"/>
        <v>June 2020</v>
      </c>
      <c r="E268">
        <v>149.6</v>
      </c>
      <c r="F268">
        <v>192.7</v>
      </c>
      <c r="G268">
        <v>151.4</v>
      </c>
      <c r="H268">
        <v>153.30000000000001</v>
      </c>
      <c r="I268">
        <v>136.30000000000001</v>
      </c>
      <c r="J268">
        <v>147.19999999999999</v>
      </c>
      <c r="K268">
        <v>156.5</v>
      </c>
      <c r="L268">
        <v>150.9</v>
      </c>
      <c r="M268">
        <v>114.2</v>
      </c>
      <c r="N268">
        <v>159.5</v>
      </c>
      <c r="O268">
        <v>139.4</v>
      </c>
      <c r="P268">
        <v>161.80000000000001</v>
      </c>
      <c r="Q268">
        <v>154</v>
      </c>
    </row>
    <row r="269" spans="1:17" hidden="1" x14ac:dyDescent="0.25">
      <c r="A269" t="s">
        <v>60</v>
      </c>
      <c r="B269">
        <v>2020</v>
      </c>
      <c r="C269" t="s">
        <v>194</v>
      </c>
      <c r="E269">
        <v>148.19999999999999</v>
      </c>
      <c r="F269">
        <v>190.3</v>
      </c>
      <c r="G269">
        <v>149.4</v>
      </c>
      <c r="H269">
        <v>153.30000000000001</v>
      </c>
      <c r="I269">
        <v>138.19999999999999</v>
      </c>
      <c r="J269">
        <v>143.19999999999999</v>
      </c>
      <c r="K269">
        <v>148.9</v>
      </c>
      <c r="L269">
        <v>150.30000000000001</v>
      </c>
      <c r="M269">
        <v>113.2</v>
      </c>
      <c r="N269">
        <v>159.80000000000001</v>
      </c>
      <c r="O269">
        <v>142.1</v>
      </c>
      <c r="P269">
        <v>161.80000000000001</v>
      </c>
      <c r="Q269">
        <v>152.30000000000001</v>
      </c>
    </row>
    <row r="270" spans="1:17" hidden="1" x14ac:dyDescent="0.25">
      <c r="A270" t="s">
        <v>85</v>
      </c>
      <c r="B270">
        <v>2020</v>
      </c>
      <c r="C270" t="s">
        <v>194</v>
      </c>
      <c r="E270">
        <v>152.69999999999999</v>
      </c>
      <c r="F270">
        <v>197</v>
      </c>
      <c r="G270">
        <v>154.6</v>
      </c>
      <c r="H270">
        <v>153.4</v>
      </c>
      <c r="I270">
        <v>132.9</v>
      </c>
      <c r="J270">
        <v>151.80000000000001</v>
      </c>
      <c r="K270">
        <v>171.2</v>
      </c>
      <c r="L270">
        <v>152</v>
      </c>
      <c r="M270">
        <v>116.3</v>
      </c>
      <c r="N270">
        <v>158.80000000000001</v>
      </c>
      <c r="O270">
        <v>135.6</v>
      </c>
      <c r="P270">
        <v>161.69999999999999</v>
      </c>
      <c r="Q270">
        <v>157</v>
      </c>
    </row>
    <row r="271" spans="1:17" hidden="1" x14ac:dyDescent="0.25">
      <c r="A271" t="s">
        <v>104</v>
      </c>
      <c r="B271">
        <v>2020</v>
      </c>
      <c r="C271" t="s">
        <v>194</v>
      </c>
      <c r="E271">
        <v>149.6</v>
      </c>
      <c r="F271">
        <v>192.7</v>
      </c>
      <c r="G271">
        <v>151.4</v>
      </c>
      <c r="H271">
        <v>153.30000000000001</v>
      </c>
      <c r="I271">
        <v>136.30000000000001</v>
      </c>
      <c r="J271">
        <v>147.19999999999999</v>
      </c>
      <c r="K271">
        <v>156.5</v>
      </c>
      <c r="L271">
        <v>150.9</v>
      </c>
      <c r="M271">
        <v>114.2</v>
      </c>
      <c r="N271">
        <v>159.5</v>
      </c>
      <c r="O271">
        <v>139.4</v>
      </c>
      <c r="P271">
        <v>161.80000000000001</v>
      </c>
      <c r="Q271">
        <v>154</v>
      </c>
    </row>
    <row r="272" spans="1:17" hidden="1" x14ac:dyDescent="0.25">
      <c r="A272" t="s">
        <v>60</v>
      </c>
      <c r="B272">
        <v>2020</v>
      </c>
      <c r="C272" t="s">
        <v>213</v>
      </c>
      <c r="E272">
        <v>147.6</v>
      </c>
      <c r="F272">
        <v>187.2</v>
      </c>
      <c r="G272">
        <v>148.4</v>
      </c>
      <c r="H272">
        <v>153.30000000000001</v>
      </c>
      <c r="I272">
        <v>139.80000000000001</v>
      </c>
      <c r="J272">
        <v>146.9</v>
      </c>
      <c r="K272">
        <v>171</v>
      </c>
      <c r="L272">
        <v>149.9</v>
      </c>
      <c r="M272">
        <v>114.2</v>
      </c>
      <c r="N272">
        <v>160</v>
      </c>
      <c r="O272">
        <v>143.5</v>
      </c>
      <c r="P272">
        <v>161.5</v>
      </c>
      <c r="Q272">
        <v>155.30000000000001</v>
      </c>
    </row>
    <row r="273" spans="1:17" hidden="1" x14ac:dyDescent="0.25">
      <c r="A273" t="s">
        <v>85</v>
      </c>
      <c r="B273">
        <v>2020</v>
      </c>
      <c r="C273" t="s">
        <v>213</v>
      </c>
      <c r="E273">
        <v>151.6</v>
      </c>
      <c r="F273">
        <v>197.8</v>
      </c>
      <c r="G273">
        <v>154.5</v>
      </c>
      <c r="H273">
        <v>153.4</v>
      </c>
      <c r="I273">
        <v>133.4</v>
      </c>
      <c r="J273">
        <v>154.5</v>
      </c>
      <c r="K273">
        <v>191.9</v>
      </c>
      <c r="L273">
        <v>151.30000000000001</v>
      </c>
      <c r="M273">
        <v>116.8</v>
      </c>
      <c r="N273">
        <v>160</v>
      </c>
      <c r="O273">
        <v>136.5</v>
      </c>
      <c r="P273">
        <v>163.30000000000001</v>
      </c>
      <c r="Q273">
        <v>159.9</v>
      </c>
    </row>
    <row r="274" spans="1:17" hidden="1" x14ac:dyDescent="0.25">
      <c r="A274" t="s">
        <v>104</v>
      </c>
      <c r="B274">
        <v>2020</v>
      </c>
      <c r="C274" t="s">
        <v>213</v>
      </c>
      <c r="E274">
        <v>148.9</v>
      </c>
      <c r="F274">
        <v>190.9</v>
      </c>
      <c r="G274">
        <v>150.80000000000001</v>
      </c>
      <c r="H274">
        <v>153.30000000000001</v>
      </c>
      <c r="I274">
        <v>137.4</v>
      </c>
      <c r="J274">
        <v>150.4</v>
      </c>
      <c r="K274">
        <v>178.1</v>
      </c>
      <c r="L274">
        <v>150.4</v>
      </c>
      <c r="M274">
        <v>115.1</v>
      </c>
      <c r="N274">
        <v>160</v>
      </c>
      <c r="O274">
        <v>140.6</v>
      </c>
      <c r="P274">
        <v>162.30000000000001</v>
      </c>
      <c r="Q274">
        <v>157</v>
      </c>
    </row>
    <row r="275" spans="1:17" hidden="1" x14ac:dyDescent="0.25">
      <c r="A275" t="s">
        <v>60</v>
      </c>
      <c r="B275">
        <v>2020</v>
      </c>
      <c r="C275" t="s">
        <v>228</v>
      </c>
      <c r="E275">
        <v>146.9</v>
      </c>
      <c r="F275">
        <v>183.9</v>
      </c>
      <c r="G275">
        <v>149.5</v>
      </c>
      <c r="H275">
        <v>153.4</v>
      </c>
      <c r="I275">
        <v>140.4</v>
      </c>
      <c r="J275">
        <v>147</v>
      </c>
      <c r="K275">
        <v>178.8</v>
      </c>
      <c r="L275">
        <v>149.30000000000001</v>
      </c>
      <c r="M275">
        <v>115.1</v>
      </c>
      <c r="N275">
        <v>160</v>
      </c>
      <c r="O275">
        <v>145.4</v>
      </c>
      <c r="P275">
        <v>161.6</v>
      </c>
      <c r="Q275">
        <v>156.1</v>
      </c>
    </row>
    <row r="276" spans="1:17" hidden="1" x14ac:dyDescent="0.25">
      <c r="A276" t="s">
        <v>85</v>
      </c>
      <c r="B276">
        <v>2020</v>
      </c>
      <c r="C276" t="s">
        <v>228</v>
      </c>
      <c r="E276">
        <v>151.5</v>
      </c>
      <c r="F276">
        <v>193.1</v>
      </c>
      <c r="G276">
        <v>157.30000000000001</v>
      </c>
      <c r="H276">
        <v>153.9</v>
      </c>
      <c r="I276">
        <v>134.4</v>
      </c>
      <c r="J276">
        <v>155.4</v>
      </c>
      <c r="K276">
        <v>202</v>
      </c>
      <c r="L276">
        <v>150.80000000000001</v>
      </c>
      <c r="M276">
        <v>118.9</v>
      </c>
      <c r="N276">
        <v>160.9</v>
      </c>
      <c r="O276">
        <v>137.69999999999999</v>
      </c>
      <c r="P276">
        <v>164.4</v>
      </c>
      <c r="Q276">
        <v>161.30000000000001</v>
      </c>
    </row>
    <row r="277" spans="1:17" hidden="1" x14ac:dyDescent="0.25">
      <c r="A277" t="s">
        <v>104</v>
      </c>
      <c r="B277">
        <v>2020</v>
      </c>
      <c r="C277" t="s">
        <v>228</v>
      </c>
      <c r="E277">
        <v>148.4</v>
      </c>
      <c r="F277">
        <v>187.1</v>
      </c>
      <c r="G277">
        <v>152.5</v>
      </c>
      <c r="H277">
        <v>153.6</v>
      </c>
      <c r="I277">
        <v>138.19999999999999</v>
      </c>
      <c r="J277">
        <v>150.9</v>
      </c>
      <c r="K277">
        <v>186.7</v>
      </c>
      <c r="L277">
        <v>149.80000000000001</v>
      </c>
      <c r="M277">
        <v>116.4</v>
      </c>
      <c r="N277">
        <v>160.30000000000001</v>
      </c>
      <c r="O277">
        <v>142.19999999999999</v>
      </c>
      <c r="P277">
        <v>162.9</v>
      </c>
      <c r="Q277">
        <v>158</v>
      </c>
    </row>
    <row r="278" spans="1:17" hidden="1" x14ac:dyDescent="0.25">
      <c r="A278" t="s">
        <v>60</v>
      </c>
      <c r="B278">
        <v>2020</v>
      </c>
      <c r="C278" t="s">
        <v>238</v>
      </c>
      <c r="E278">
        <v>146</v>
      </c>
      <c r="F278">
        <v>186.3</v>
      </c>
      <c r="G278">
        <v>159.19999999999999</v>
      </c>
      <c r="H278">
        <v>153.6</v>
      </c>
      <c r="I278">
        <v>142.6</v>
      </c>
      <c r="J278">
        <v>147.19999999999999</v>
      </c>
      <c r="K278">
        <v>200.6</v>
      </c>
      <c r="L278">
        <v>150.30000000000001</v>
      </c>
      <c r="M278">
        <v>115.3</v>
      </c>
      <c r="N278">
        <v>160.9</v>
      </c>
      <c r="O278">
        <v>147.4</v>
      </c>
      <c r="P278">
        <v>161.9</v>
      </c>
      <c r="Q278">
        <v>159.6</v>
      </c>
    </row>
    <row r="279" spans="1:17" hidden="1" x14ac:dyDescent="0.25">
      <c r="A279" t="s">
        <v>85</v>
      </c>
      <c r="B279">
        <v>2020</v>
      </c>
      <c r="C279" t="s">
        <v>238</v>
      </c>
      <c r="E279">
        <v>150.6</v>
      </c>
      <c r="F279">
        <v>193.7</v>
      </c>
      <c r="G279">
        <v>164.8</v>
      </c>
      <c r="H279">
        <v>153.69999999999999</v>
      </c>
      <c r="I279">
        <v>135.69999999999999</v>
      </c>
      <c r="J279">
        <v>155.69999999999999</v>
      </c>
      <c r="K279">
        <v>226</v>
      </c>
      <c r="L279">
        <v>152.19999999999999</v>
      </c>
      <c r="M279">
        <v>118.1</v>
      </c>
      <c r="N279">
        <v>161.30000000000001</v>
      </c>
      <c r="O279">
        <v>139.19999999999999</v>
      </c>
      <c r="P279">
        <v>164.8</v>
      </c>
      <c r="Q279">
        <v>164.4</v>
      </c>
    </row>
    <row r="280" spans="1:17" hidden="1" x14ac:dyDescent="0.25">
      <c r="A280" t="s">
        <v>104</v>
      </c>
      <c r="B280">
        <v>2020</v>
      </c>
      <c r="C280" t="s">
        <v>238</v>
      </c>
      <c r="E280">
        <v>147.5</v>
      </c>
      <c r="F280">
        <v>188.9</v>
      </c>
      <c r="G280">
        <v>161.4</v>
      </c>
      <c r="H280">
        <v>153.6</v>
      </c>
      <c r="I280">
        <v>140.1</v>
      </c>
      <c r="J280">
        <v>151.19999999999999</v>
      </c>
      <c r="K280">
        <v>209.2</v>
      </c>
      <c r="L280">
        <v>150.9</v>
      </c>
      <c r="M280">
        <v>116.2</v>
      </c>
      <c r="N280">
        <v>161</v>
      </c>
      <c r="O280">
        <v>144</v>
      </c>
      <c r="P280">
        <v>163.19999999999999</v>
      </c>
      <c r="Q280">
        <v>161.4</v>
      </c>
    </row>
    <row r="281" spans="1:17" hidden="1" x14ac:dyDescent="0.25">
      <c r="A281" t="s">
        <v>60</v>
      </c>
      <c r="B281">
        <v>2020</v>
      </c>
      <c r="C281" t="s">
        <v>264</v>
      </c>
      <c r="E281">
        <v>145.4</v>
      </c>
      <c r="F281">
        <v>188.6</v>
      </c>
      <c r="G281">
        <v>171.6</v>
      </c>
      <c r="H281">
        <v>153.80000000000001</v>
      </c>
      <c r="I281">
        <v>145.4</v>
      </c>
      <c r="J281">
        <v>146.5</v>
      </c>
      <c r="K281">
        <v>222.2</v>
      </c>
      <c r="L281">
        <v>155.9</v>
      </c>
      <c r="M281">
        <v>114.9</v>
      </c>
      <c r="N281">
        <v>162</v>
      </c>
      <c r="O281">
        <v>150</v>
      </c>
      <c r="P281">
        <v>162.69999999999999</v>
      </c>
      <c r="Q281">
        <v>163.4</v>
      </c>
    </row>
    <row r="282" spans="1:17" hidden="1" x14ac:dyDescent="0.25">
      <c r="A282" t="s">
        <v>85</v>
      </c>
      <c r="B282">
        <v>2020</v>
      </c>
      <c r="C282" t="s">
        <v>264</v>
      </c>
      <c r="E282">
        <v>149.69999999999999</v>
      </c>
      <c r="F282">
        <v>195.5</v>
      </c>
      <c r="G282">
        <v>176.9</v>
      </c>
      <c r="H282">
        <v>153.9</v>
      </c>
      <c r="I282">
        <v>138</v>
      </c>
      <c r="J282">
        <v>150.5</v>
      </c>
      <c r="K282">
        <v>245.3</v>
      </c>
      <c r="L282">
        <v>158.69999999999999</v>
      </c>
      <c r="M282">
        <v>117.2</v>
      </c>
      <c r="N282">
        <v>161.4</v>
      </c>
      <c r="O282">
        <v>141.5</v>
      </c>
      <c r="P282">
        <v>165.1</v>
      </c>
      <c r="Q282">
        <v>167</v>
      </c>
    </row>
    <row r="283" spans="1:17" hidden="1" x14ac:dyDescent="0.25">
      <c r="A283" t="s">
        <v>104</v>
      </c>
      <c r="B283">
        <v>2020</v>
      </c>
      <c r="C283" t="s">
        <v>264</v>
      </c>
      <c r="E283">
        <v>146.80000000000001</v>
      </c>
      <c r="F283">
        <v>191</v>
      </c>
      <c r="G283">
        <v>173.6</v>
      </c>
      <c r="H283">
        <v>153.80000000000001</v>
      </c>
      <c r="I283">
        <v>142.69999999999999</v>
      </c>
      <c r="J283">
        <v>148.4</v>
      </c>
      <c r="K283">
        <v>230</v>
      </c>
      <c r="L283">
        <v>156.80000000000001</v>
      </c>
      <c r="M283">
        <v>115.7</v>
      </c>
      <c r="N283">
        <v>161.80000000000001</v>
      </c>
      <c r="O283">
        <v>146.5</v>
      </c>
      <c r="P283">
        <v>163.80000000000001</v>
      </c>
      <c r="Q283">
        <v>164.7</v>
      </c>
    </row>
    <row r="284" spans="1:17" hidden="1" x14ac:dyDescent="0.25">
      <c r="A284" t="s">
        <v>60</v>
      </c>
      <c r="B284">
        <v>2020</v>
      </c>
      <c r="C284" t="s">
        <v>273</v>
      </c>
      <c r="E284">
        <v>144.6</v>
      </c>
      <c r="F284">
        <v>188.5</v>
      </c>
      <c r="G284">
        <v>173.4</v>
      </c>
      <c r="H284">
        <v>154</v>
      </c>
      <c r="I284">
        <v>150</v>
      </c>
      <c r="J284">
        <v>145.9</v>
      </c>
      <c r="K284">
        <v>225.2</v>
      </c>
      <c r="L284">
        <v>159.5</v>
      </c>
      <c r="M284">
        <v>114.4</v>
      </c>
      <c r="N284">
        <v>163.5</v>
      </c>
      <c r="O284">
        <v>153.4</v>
      </c>
      <c r="P284">
        <v>163.6</v>
      </c>
      <c r="Q284">
        <v>164.5</v>
      </c>
    </row>
    <row r="285" spans="1:17" hidden="1" x14ac:dyDescent="0.25">
      <c r="A285" t="s">
        <v>85</v>
      </c>
      <c r="B285">
        <v>2020</v>
      </c>
      <c r="C285" t="s">
        <v>273</v>
      </c>
      <c r="E285">
        <v>149</v>
      </c>
      <c r="F285">
        <v>195.7</v>
      </c>
      <c r="G285">
        <v>178.3</v>
      </c>
      <c r="H285">
        <v>154.19999999999999</v>
      </c>
      <c r="I285">
        <v>140.69999999999999</v>
      </c>
      <c r="J285">
        <v>149.69999999999999</v>
      </c>
      <c r="K285">
        <v>240.9</v>
      </c>
      <c r="L285">
        <v>161.5</v>
      </c>
      <c r="M285">
        <v>117.1</v>
      </c>
      <c r="N285">
        <v>161.9</v>
      </c>
      <c r="O285">
        <v>143.30000000000001</v>
      </c>
      <c r="P285">
        <v>166.1</v>
      </c>
      <c r="Q285">
        <v>167</v>
      </c>
    </row>
    <row r="286" spans="1:17" hidden="1" x14ac:dyDescent="0.25">
      <c r="A286" t="s">
        <v>104</v>
      </c>
      <c r="B286">
        <v>2020</v>
      </c>
      <c r="C286" t="s">
        <v>273</v>
      </c>
      <c r="E286">
        <v>146</v>
      </c>
      <c r="F286">
        <v>191</v>
      </c>
      <c r="G286">
        <v>175.3</v>
      </c>
      <c r="H286">
        <v>154.1</v>
      </c>
      <c r="I286">
        <v>146.6</v>
      </c>
      <c r="J286">
        <v>147.69999999999999</v>
      </c>
      <c r="K286">
        <v>230.5</v>
      </c>
      <c r="L286">
        <v>160.19999999999999</v>
      </c>
      <c r="M286">
        <v>115.3</v>
      </c>
      <c r="N286">
        <v>163</v>
      </c>
      <c r="O286">
        <v>149.19999999999999</v>
      </c>
      <c r="P286">
        <v>164.8</v>
      </c>
      <c r="Q286">
        <v>165.4</v>
      </c>
    </row>
    <row r="287" spans="1:17" hidden="1" x14ac:dyDescent="0.25">
      <c r="A287" t="s">
        <v>60</v>
      </c>
      <c r="B287">
        <v>2021</v>
      </c>
      <c r="C287" t="s">
        <v>62</v>
      </c>
      <c r="E287">
        <v>143.4</v>
      </c>
      <c r="F287">
        <v>187.5</v>
      </c>
      <c r="G287">
        <v>173.4</v>
      </c>
      <c r="H287">
        <v>154</v>
      </c>
      <c r="I287">
        <v>154.80000000000001</v>
      </c>
      <c r="J287">
        <v>147</v>
      </c>
      <c r="K287">
        <v>187.8</v>
      </c>
      <c r="L287">
        <v>159.5</v>
      </c>
      <c r="M287">
        <v>113.8</v>
      </c>
      <c r="N287">
        <v>164.5</v>
      </c>
      <c r="O287">
        <v>156.1</v>
      </c>
      <c r="P287">
        <v>164.3</v>
      </c>
      <c r="Q287">
        <v>159.6</v>
      </c>
    </row>
    <row r="288" spans="1:17" hidden="1" x14ac:dyDescent="0.25">
      <c r="A288" t="s">
        <v>85</v>
      </c>
      <c r="B288">
        <v>2021</v>
      </c>
      <c r="C288" t="s">
        <v>62</v>
      </c>
      <c r="E288">
        <v>148</v>
      </c>
      <c r="F288">
        <v>194.8</v>
      </c>
      <c r="G288">
        <v>178.4</v>
      </c>
      <c r="H288">
        <v>154.4</v>
      </c>
      <c r="I288">
        <v>144.1</v>
      </c>
      <c r="J288">
        <v>152.6</v>
      </c>
      <c r="K288">
        <v>206.8</v>
      </c>
      <c r="L288">
        <v>162.1</v>
      </c>
      <c r="M288">
        <v>116.3</v>
      </c>
      <c r="N288">
        <v>163</v>
      </c>
      <c r="O288">
        <v>145.9</v>
      </c>
      <c r="P288">
        <v>167.2</v>
      </c>
      <c r="Q288">
        <v>163.4</v>
      </c>
    </row>
    <row r="289" spans="1:17" hidden="1" x14ac:dyDescent="0.25">
      <c r="A289" t="s">
        <v>104</v>
      </c>
      <c r="B289">
        <v>2021</v>
      </c>
      <c r="C289" t="s">
        <v>62</v>
      </c>
      <c r="E289">
        <v>144.9</v>
      </c>
      <c r="F289">
        <v>190.1</v>
      </c>
      <c r="G289">
        <v>175.3</v>
      </c>
      <c r="H289">
        <v>154.1</v>
      </c>
      <c r="I289">
        <v>150.9</v>
      </c>
      <c r="J289">
        <v>149.6</v>
      </c>
      <c r="K289">
        <v>194.2</v>
      </c>
      <c r="L289">
        <v>160.4</v>
      </c>
      <c r="M289">
        <v>114.6</v>
      </c>
      <c r="N289">
        <v>164</v>
      </c>
      <c r="O289">
        <v>151.80000000000001</v>
      </c>
      <c r="P289">
        <v>165.6</v>
      </c>
      <c r="Q289">
        <v>161</v>
      </c>
    </row>
    <row r="290" spans="1:17" hidden="1" x14ac:dyDescent="0.25">
      <c r="A290" t="s">
        <v>60</v>
      </c>
      <c r="B290">
        <v>2021</v>
      </c>
      <c r="C290" t="s">
        <v>116</v>
      </c>
      <c r="E290">
        <v>142.80000000000001</v>
      </c>
      <c r="F290">
        <v>184</v>
      </c>
      <c r="G290">
        <v>168</v>
      </c>
      <c r="H290">
        <v>154.4</v>
      </c>
      <c r="I290">
        <v>163</v>
      </c>
      <c r="J290">
        <v>147.80000000000001</v>
      </c>
      <c r="K290">
        <v>149.69999999999999</v>
      </c>
      <c r="L290">
        <v>158.30000000000001</v>
      </c>
      <c r="M290">
        <v>111.8</v>
      </c>
      <c r="N290">
        <v>165</v>
      </c>
      <c r="O290">
        <v>160</v>
      </c>
      <c r="P290">
        <v>165.8</v>
      </c>
      <c r="Q290">
        <v>154.69999999999999</v>
      </c>
    </row>
    <row r="291" spans="1:17" hidden="1" x14ac:dyDescent="0.25">
      <c r="A291" t="s">
        <v>85</v>
      </c>
      <c r="B291">
        <v>2021</v>
      </c>
      <c r="C291" t="s">
        <v>116</v>
      </c>
      <c r="E291">
        <v>147.6</v>
      </c>
      <c r="F291">
        <v>191.2</v>
      </c>
      <c r="G291">
        <v>169.9</v>
      </c>
      <c r="H291">
        <v>155.1</v>
      </c>
      <c r="I291">
        <v>151.4</v>
      </c>
      <c r="J291">
        <v>154</v>
      </c>
      <c r="K291">
        <v>180.2</v>
      </c>
      <c r="L291">
        <v>159.80000000000001</v>
      </c>
      <c r="M291">
        <v>114.9</v>
      </c>
      <c r="N291">
        <v>162.5</v>
      </c>
      <c r="O291">
        <v>149.19999999999999</v>
      </c>
      <c r="P291">
        <v>169.4</v>
      </c>
      <c r="Q291">
        <v>160.80000000000001</v>
      </c>
    </row>
    <row r="292" spans="1:17" hidden="1" x14ac:dyDescent="0.25">
      <c r="A292" t="s">
        <v>104</v>
      </c>
      <c r="B292">
        <v>2021</v>
      </c>
      <c r="C292" t="s">
        <v>116</v>
      </c>
      <c r="E292">
        <v>144.30000000000001</v>
      </c>
      <c r="F292">
        <v>186.5</v>
      </c>
      <c r="G292">
        <v>168.7</v>
      </c>
      <c r="H292">
        <v>154.69999999999999</v>
      </c>
      <c r="I292">
        <v>158.69999999999999</v>
      </c>
      <c r="J292">
        <v>150.69999999999999</v>
      </c>
      <c r="K292">
        <v>160</v>
      </c>
      <c r="L292">
        <v>158.80000000000001</v>
      </c>
      <c r="M292">
        <v>112.8</v>
      </c>
      <c r="N292">
        <v>164.2</v>
      </c>
      <c r="O292">
        <v>155.5</v>
      </c>
      <c r="P292">
        <v>167.5</v>
      </c>
      <c r="Q292">
        <v>156.9</v>
      </c>
    </row>
    <row r="293" spans="1:17" hidden="1" x14ac:dyDescent="0.25">
      <c r="A293" t="s">
        <v>60</v>
      </c>
      <c r="B293">
        <v>2021</v>
      </c>
      <c r="C293" t="s">
        <v>138</v>
      </c>
      <c r="E293">
        <v>142.5</v>
      </c>
      <c r="F293">
        <v>189.4</v>
      </c>
      <c r="G293">
        <v>163.19999999999999</v>
      </c>
      <c r="H293">
        <v>154.5</v>
      </c>
      <c r="I293">
        <v>168.2</v>
      </c>
      <c r="J293">
        <v>150.5</v>
      </c>
      <c r="K293">
        <v>141</v>
      </c>
      <c r="L293">
        <v>159.19999999999999</v>
      </c>
      <c r="M293">
        <v>111.7</v>
      </c>
      <c r="N293">
        <v>164</v>
      </c>
      <c r="O293">
        <v>160.6</v>
      </c>
      <c r="P293">
        <v>166.4</v>
      </c>
      <c r="Q293">
        <v>154.5</v>
      </c>
    </row>
    <row r="294" spans="1:17" hidden="1" x14ac:dyDescent="0.25">
      <c r="A294" t="s">
        <v>85</v>
      </c>
      <c r="B294">
        <v>2021</v>
      </c>
      <c r="C294" t="s">
        <v>138</v>
      </c>
      <c r="E294">
        <v>147.5</v>
      </c>
      <c r="F294">
        <v>197.5</v>
      </c>
      <c r="G294">
        <v>164.7</v>
      </c>
      <c r="H294">
        <v>155.6</v>
      </c>
      <c r="I294">
        <v>156.4</v>
      </c>
      <c r="J294">
        <v>157.30000000000001</v>
      </c>
      <c r="K294">
        <v>166.1</v>
      </c>
      <c r="L294">
        <v>161.1</v>
      </c>
      <c r="M294">
        <v>114.3</v>
      </c>
      <c r="N294">
        <v>162.6</v>
      </c>
      <c r="O294">
        <v>150.69999999999999</v>
      </c>
      <c r="P294">
        <v>170.3</v>
      </c>
      <c r="Q294">
        <v>160.4</v>
      </c>
    </row>
    <row r="295" spans="1:17" hidden="1" x14ac:dyDescent="0.25">
      <c r="A295" t="s">
        <v>104</v>
      </c>
      <c r="B295">
        <v>2021</v>
      </c>
      <c r="C295" t="s">
        <v>138</v>
      </c>
      <c r="E295">
        <v>144.1</v>
      </c>
      <c r="F295">
        <v>192.2</v>
      </c>
      <c r="G295">
        <v>163.80000000000001</v>
      </c>
      <c r="H295">
        <v>154.9</v>
      </c>
      <c r="I295">
        <v>163.9</v>
      </c>
      <c r="J295">
        <v>153.69999999999999</v>
      </c>
      <c r="K295">
        <v>149.5</v>
      </c>
      <c r="L295">
        <v>159.80000000000001</v>
      </c>
      <c r="M295">
        <v>112.6</v>
      </c>
      <c r="N295">
        <v>163.5</v>
      </c>
      <c r="O295">
        <v>156.5</v>
      </c>
      <c r="P295">
        <v>168.2</v>
      </c>
      <c r="Q295">
        <v>156.69999999999999</v>
      </c>
    </row>
    <row r="296" spans="1:17" hidden="1" x14ac:dyDescent="0.25">
      <c r="A296" t="s">
        <v>60</v>
      </c>
      <c r="B296">
        <v>2021</v>
      </c>
      <c r="C296" t="s">
        <v>154</v>
      </c>
      <c r="E296">
        <v>142.69999999999999</v>
      </c>
      <c r="F296">
        <v>195.5</v>
      </c>
      <c r="G296">
        <v>163.4</v>
      </c>
      <c r="H296">
        <v>155</v>
      </c>
      <c r="I296">
        <v>175.2</v>
      </c>
      <c r="J296">
        <v>160.6</v>
      </c>
      <c r="K296">
        <v>135.1</v>
      </c>
      <c r="L296">
        <v>161.1</v>
      </c>
      <c r="M296">
        <v>112.2</v>
      </c>
      <c r="N296">
        <v>164.4</v>
      </c>
      <c r="O296">
        <v>161.9</v>
      </c>
      <c r="P296">
        <v>166.8</v>
      </c>
      <c r="Q296">
        <v>155.6</v>
      </c>
    </row>
    <row r="297" spans="1:17" hidden="1" x14ac:dyDescent="0.25">
      <c r="A297" t="s">
        <v>85</v>
      </c>
      <c r="B297">
        <v>2021</v>
      </c>
      <c r="C297" t="s">
        <v>154</v>
      </c>
      <c r="E297">
        <v>147.6</v>
      </c>
      <c r="F297">
        <v>202.5</v>
      </c>
      <c r="G297">
        <v>166.4</v>
      </c>
      <c r="H297">
        <v>156</v>
      </c>
      <c r="I297">
        <v>161.4</v>
      </c>
      <c r="J297">
        <v>168.8</v>
      </c>
      <c r="K297">
        <v>161.6</v>
      </c>
      <c r="L297">
        <v>162.80000000000001</v>
      </c>
      <c r="M297">
        <v>114.8</v>
      </c>
      <c r="N297">
        <v>162.80000000000001</v>
      </c>
      <c r="O297">
        <v>151.5</v>
      </c>
      <c r="P297">
        <v>171.4</v>
      </c>
      <c r="Q297">
        <v>162</v>
      </c>
    </row>
    <row r="298" spans="1:17" hidden="1" x14ac:dyDescent="0.25">
      <c r="A298" t="s">
        <v>104</v>
      </c>
      <c r="B298">
        <v>2021</v>
      </c>
      <c r="C298" t="s">
        <v>154</v>
      </c>
      <c r="E298">
        <v>144.30000000000001</v>
      </c>
      <c r="F298">
        <v>198</v>
      </c>
      <c r="G298">
        <v>164.6</v>
      </c>
      <c r="H298">
        <v>155.4</v>
      </c>
      <c r="I298">
        <v>170.1</v>
      </c>
      <c r="J298">
        <v>164.4</v>
      </c>
      <c r="K298">
        <v>144.1</v>
      </c>
      <c r="L298">
        <v>161.69999999999999</v>
      </c>
      <c r="M298">
        <v>113.1</v>
      </c>
      <c r="N298">
        <v>163.9</v>
      </c>
      <c r="O298">
        <v>157.6</v>
      </c>
      <c r="P298">
        <v>168.9</v>
      </c>
      <c r="Q298">
        <v>158</v>
      </c>
    </row>
    <row r="299" spans="1:17" x14ac:dyDescent="0.25">
      <c r="A299" t="s">
        <v>60</v>
      </c>
      <c r="B299">
        <v>2021</v>
      </c>
      <c r="C299" t="s">
        <v>167</v>
      </c>
      <c r="D299" t="str">
        <f t="shared" ref="D299:D304" si="8">C299&amp;" "&amp;B299</f>
        <v>May 2021</v>
      </c>
      <c r="E299">
        <v>145.1</v>
      </c>
      <c r="F299">
        <v>198.5</v>
      </c>
      <c r="G299">
        <v>168.6</v>
      </c>
      <c r="H299">
        <v>155.80000000000001</v>
      </c>
      <c r="I299">
        <v>184.4</v>
      </c>
      <c r="J299">
        <v>162.30000000000001</v>
      </c>
      <c r="K299">
        <v>138.4</v>
      </c>
      <c r="L299">
        <v>165.1</v>
      </c>
      <c r="M299">
        <v>114.3</v>
      </c>
      <c r="N299">
        <v>169.7</v>
      </c>
      <c r="O299">
        <v>164.6</v>
      </c>
      <c r="P299">
        <v>169.8</v>
      </c>
      <c r="Q299">
        <v>158.69999999999999</v>
      </c>
    </row>
    <row r="300" spans="1:17" x14ac:dyDescent="0.25">
      <c r="A300" t="s">
        <v>85</v>
      </c>
      <c r="B300">
        <v>2021</v>
      </c>
      <c r="C300" t="s">
        <v>167</v>
      </c>
      <c r="D300" t="str">
        <f t="shared" si="8"/>
        <v>May 2021</v>
      </c>
      <c r="E300">
        <v>148.80000000000001</v>
      </c>
      <c r="F300">
        <v>204.3</v>
      </c>
      <c r="G300">
        <v>173</v>
      </c>
      <c r="H300">
        <v>156.5</v>
      </c>
      <c r="I300">
        <v>168.8</v>
      </c>
      <c r="J300">
        <v>172.5</v>
      </c>
      <c r="K300">
        <v>166.5</v>
      </c>
      <c r="L300">
        <v>165.9</v>
      </c>
      <c r="M300">
        <v>115.9</v>
      </c>
      <c r="N300">
        <v>165.2</v>
      </c>
      <c r="O300">
        <v>152</v>
      </c>
      <c r="P300">
        <v>171.1</v>
      </c>
      <c r="Q300">
        <v>164.2</v>
      </c>
    </row>
    <row r="301" spans="1:17" x14ac:dyDescent="0.25">
      <c r="A301" t="s">
        <v>104</v>
      </c>
      <c r="B301">
        <v>2021</v>
      </c>
      <c r="C301" t="s">
        <v>167</v>
      </c>
      <c r="D301" t="str">
        <f t="shared" si="8"/>
        <v>May 2021</v>
      </c>
      <c r="E301">
        <v>146.30000000000001</v>
      </c>
      <c r="F301">
        <v>200.5</v>
      </c>
      <c r="G301">
        <v>170.3</v>
      </c>
      <c r="H301">
        <v>156.1</v>
      </c>
      <c r="I301">
        <v>178.7</v>
      </c>
      <c r="J301">
        <v>167.1</v>
      </c>
      <c r="K301">
        <v>147.9</v>
      </c>
      <c r="L301">
        <v>165.4</v>
      </c>
      <c r="M301">
        <v>114.8</v>
      </c>
      <c r="N301">
        <v>168.2</v>
      </c>
      <c r="O301">
        <v>159.30000000000001</v>
      </c>
      <c r="P301">
        <v>170.4</v>
      </c>
      <c r="Q301">
        <v>160.69999999999999</v>
      </c>
    </row>
    <row r="302" spans="1:17" x14ac:dyDescent="0.25">
      <c r="A302" t="s">
        <v>60</v>
      </c>
      <c r="B302">
        <v>2021</v>
      </c>
      <c r="C302" t="s">
        <v>177</v>
      </c>
      <c r="D302" t="str">
        <f t="shared" si="8"/>
        <v>June 2021</v>
      </c>
      <c r="E302">
        <v>145.6</v>
      </c>
      <c r="F302">
        <v>200.1</v>
      </c>
      <c r="G302">
        <v>179.3</v>
      </c>
      <c r="H302">
        <v>156.1</v>
      </c>
      <c r="I302">
        <v>190.4</v>
      </c>
      <c r="J302">
        <v>158.6</v>
      </c>
      <c r="K302">
        <v>144.69999999999999</v>
      </c>
      <c r="L302">
        <v>165.5</v>
      </c>
      <c r="M302">
        <v>114.6</v>
      </c>
      <c r="N302">
        <v>170</v>
      </c>
      <c r="O302">
        <v>165.5</v>
      </c>
      <c r="P302">
        <v>171.7</v>
      </c>
      <c r="Q302">
        <v>160.5</v>
      </c>
    </row>
    <row r="303" spans="1:17" x14ac:dyDescent="0.25">
      <c r="A303" t="s">
        <v>85</v>
      </c>
      <c r="B303">
        <v>2021</v>
      </c>
      <c r="C303" t="s">
        <v>177</v>
      </c>
      <c r="D303" t="str">
        <f t="shared" si="8"/>
        <v>June 2021</v>
      </c>
      <c r="E303">
        <v>149.19999999999999</v>
      </c>
      <c r="F303">
        <v>205.5</v>
      </c>
      <c r="G303">
        <v>182.8</v>
      </c>
      <c r="H303">
        <v>156.5</v>
      </c>
      <c r="I303">
        <v>172.2</v>
      </c>
      <c r="J303">
        <v>171.5</v>
      </c>
      <c r="K303">
        <v>176.2</v>
      </c>
      <c r="L303">
        <v>166.9</v>
      </c>
      <c r="M303">
        <v>116.1</v>
      </c>
      <c r="N303">
        <v>165.5</v>
      </c>
      <c r="O303">
        <v>152.30000000000001</v>
      </c>
      <c r="P303">
        <v>173.3</v>
      </c>
      <c r="Q303">
        <v>166.2</v>
      </c>
    </row>
    <row r="304" spans="1:17" x14ac:dyDescent="0.25">
      <c r="A304" t="s">
        <v>104</v>
      </c>
      <c r="B304">
        <v>2021</v>
      </c>
      <c r="C304" t="s">
        <v>177</v>
      </c>
      <c r="D304" t="str">
        <f t="shared" si="8"/>
        <v>June 2021</v>
      </c>
      <c r="E304">
        <v>146.69999999999999</v>
      </c>
      <c r="F304">
        <v>202</v>
      </c>
      <c r="G304">
        <v>180.7</v>
      </c>
      <c r="H304">
        <v>156.19999999999999</v>
      </c>
      <c r="I304">
        <v>183.7</v>
      </c>
      <c r="J304">
        <v>164.6</v>
      </c>
      <c r="K304">
        <v>155.4</v>
      </c>
      <c r="L304">
        <v>166</v>
      </c>
      <c r="M304">
        <v>115.1</v>
      </c>
      <c r="N304">
        <v>168.5</v>
      </c>
      <c r="O304">
        <v>160</v>
      </c>
      <c r="P304">
        <v>172.4</v>
      </c>
      <c r="Q304">
        <v>162.6</v>
      </c>
    </row>
    <row r="305" spans="1:17" hidden="1" x14ac:dyDescent="0.25">
      <c r="A305" t="s">
        <v>60</v>
      </c>
      <c r="B305">
        <v>2021</v>
      </c>
      <c r="C305" t="s">
        <v>194</v>
      </c>
      <c r="E305">
        <v>145.1</v>
      </c>
      <c r="F305">
        <v>204.5</v>
      </c>
      <c r="G305">
        <v>180.4</v>
      </c>
      <c r="H305">
        <v>157.1</v>
      </c>
      <c r="I305">
        <v>188.7</v>
      </c>
      <c r="J305">
        <v>157.69999999999999</v>
      </c>
      <c r="K305">
        <v>152.80000000000001</v>
      </c>
      <c r="L305">
        <v>163.6</v>
      </c>
      <c r="M305">
        <v>113.9</v>
      </c>
      <c r="N305">
        <v>169.7</v>
      </c>
      <c r="O305">
        <v>166.2</v>
      </c>
      <c r="P305">
        <v>171</v>
      </c>
      <c r="Q305">
        <v>161.69999999999999</v>
      </c>
    </row>
    <row r="306" spans="1:17" hidden="1" x14ac:dyDescent="0.25">
      <c r="A306" t="s">
        <v>85</v>
      </c>
      <c r="B306">
        <v>2021</v>
      </c>
      <c r="C306" t="s">
        <v>194</v>
      </c>
      <c r="E306">
        <v>149.1</v>
      </c>
      <c r="F306">
        <v>210.9</v>
      </c>
      <c r="G306">
        <v>185</v>
      </c>
      <c r="H306">
        <v>158.19999999999999</v>
      </c>
      <c r="I306">
        <v>170.6</v>
      </c>
      <c r="J306">
        <v>170.9</v>
      </c>
      <c r="K306">
        <v>186.4</v>
      </c>
      <c r="L306">
        <v>164.7</v>
      </c>
      <c r="M306">
        <v>115.7</v>
      </c>
      <c r="N306">
        <v>165.5</v>
      </c>
      <c r="O306">
        <v>153.4</v>
      </c>
      <c r="P306">
        <v>173.5</v>
      </c>
      <c r="Q306">
        <v>167.9</v>
      </c>
    </row>
    <row r="307" spans="1:17" hidden="1" x14ac:dyDescent="0.25">
      <c r="A307" t="s">
        <v>104</v>
      </c>
      <c r="B307">
        <v>2021</v>
      </c>
      <c r="C307" t="s">
        <v>194</v>
      </c>
      <c r="E307">
        <v>146.4</v>
      </c>
      <c r="F307">
        <v>206.8</v>
      </c>
      <c r="G307">
        <v>182.2</v>
      </c>
      <c r="H307">
        <v>157.5</v>
      </c>
      <c r="I307">
        <v>182.1</v>
      </c>
      <c r="J307">
        <v>163.9</v>
      </c>
      <c r="K307">
        <v>164.2</v>
      </c>
      <c r="L307">
        <v>164</v>
      </c>
      <c r="M307">
        <v>114.5</v>
      </c>
      <c r="N307">
        <v>168.3</v>
      </c>
      <c r="O307">
        <v>160.9</v>
      </c>
      <c r="P307">
        <v>172.2</v>
      </c>
      <c r="Q307">
        <v>164</v>
      </c>
    </row>
    <row r="308" spans="1:17" hidden="1" x14ac:dyDescent="0.25">
      <c r="A308" t="s">
        <v>60</v>
      </c>
      <c r="B308">
        <v>2021</v>
      </c>
      <c r="C308" t="s">
        <v>213</v>
      </c>
      <c r="E308">
        <v>144.9</v>
      </c>
      <c r="F308">
        <v>202.3</v>
      </c>
      <c r="G308">
        <v>176.5</v>
      </c>
      <c r="H308">
        <v>157.5</v>
      </c>
      <c r="I308">
        <v>190.9</v>
      </c>
      <c r="J308">
        <v>155.69999999999999</v>
      </c>
      <c r="K308">
        <v>153.9</v>
      </c>
      <c r="L308">
        <v>162.80000000000001</v>
      </c>
      <c r="M308">
        <v>115.2</v>
      </c>
      <c r="N308">
        <v>169.8</v>
      </c>
      <c r="O308">
        <v>167.6</v>
      </c>
      <c r="P308">
        <v>171.9</v>
      </c>
      <c r="Q308">
        <v>161.80000000000001</v>
      </c>
    </row>
    <row r="309" spans="1:17" hidden="1" x14ac:dyDescent="0.25">
      <c r="A309" t="s">
        <v>85</v>
      </c>
      <c r="B309">
        <v>2021</v>
      </c>
      <c r="C309" t="s">
        <v>213</v>
      </c>
      <c r="E309">
        <v>149.30000000000001</v>
      </c>
      <c r="F309">
        <v>207.4</v>
      </c>
      <c r="G309">
        <v>174.1</v>
      </c>
      <c r="H309">
        <v>159.19999999999999</v>
      </c>
      <c r="I309">
        <v>175</v>
      </c>
      <c r="J309">
        <v>161.30000000000001</v>
      </c>
      <c r="K309">
        <v>183.3</v>
      </c>
      <c r="L309">
        <v>164.5</v>
      </c>
      <c r="M309">
        <v>120.4</v>
      </c>
      <c r="N309">
        <v>166.2</v>
      </c>
      <c r="O309">
        <v>154.80000000000001</v>
      </c>
      <c r="P309">
        <v>175.1</v>
      </c>
      <c r="Q309">
        <v>167.3</v>
      </c>
    </row>
    <row r="310" spans="1:17" hidden="1" x14ac:dyDescent="0.25">
      <c r="A310" t="s">
        <v>104</v>
      </c>
      <c r="B310">
        <v>2021</v>
      </c>
      <c r="C310" t="s">
        <v>213</v>
      </c>
      <c r="E310">
        <v>146.6</v>
      </c>
      <c r="F310">
        <v>204</v>
      </c>
      <c r="G310">
        <v>172.8</v>
      </c>
      <c r="H310">
        <v>158.4</v>
      </c>
      <c r="I310">
        <v>188</v>
      </c>
      <c r="J310">
        <v>156.80000000000001</v>
      </c>
      <c r="K310">
        <v>162.19999999999999</v>
      </c>
      <c r="L310">
        <v>164.1</v>
      </c>
      <c r="M310">
        <v>119.7</v>
      </c>
      <c r="N310">
        <v>168.8</v>
      </c>
      <c r="O310">
        <v>162.69999999999999</v>
      </c>
      <c r="P310">
        <v>173.9</v>
      </c>
      <c r="Q310">
        <v>164</v>
      </c>
    </row>
    <row r="311" spans="1:17" hidden="1" x14ac:dyDescent="0.25">
      <c r="A311" t="s">
        <v>60</v>
      </c>
      <c r="B311">
        <v>2021</v>
      </c>
      <c r="C311" t="s">
        <v>228</v>
      </c>
      <c r="E311">
        <v>145.4</v>
      </c>
      <c r="F311">
        <v>202.1</v>
      </c>
      <c r="G311">
        <v>172</v>
      </c>
      <c r="H311">
        <v>158</v>
      </c>
      <c r="I311">
        <v>195.5</v>
      </c>
      <c r="J311">
        <v>152.69999999999999</v>
      </c>
      <c r="K311">
        <v>151.4</v>
      </c>
      <c r="L311">
        <v>163.9</v>
      </c>
      <c r="M311">
        <v>119.3</v>
      </c>
      <c r="N311">
        <v>170.1</v>
      </c>
      <c r="O311">
        <v>168.3</v>
      </c>
      <c r="P311">
        <v>172.8</v>
      </c>
      <c r="Q311">
        <v>162.1</v>
      </c>
    </row>
    <row r="312" spans="1:17" hidden="1" x14ac:dyDescent="0.25">
      <c r="A312" t="s">
        <v>85</v>
      </c>
      <c r="B312">
        <v>2021</v>
      </c>
      <c r="C312" t="s">
        <v>228</v>
      </c>
      <c r="E312">
        <v>149.30000000000001</v>
      </c>
      <c r="F312">
        <v>207.4</v>
      </c>
      <c r="G312">
        <v>174.1</v>
      </c>
      <c r="H312">
        <v>159.1</v>
      </c>
      <c r="I312">
        <v>175</v>
      </c>
      <c r="J312">
        <v>161.19999999999999</v>
      </c>
      <c r="K312">
        <v>183.5</v>
      </c>
      <c r="L312">
        <v>164.5</v>
      </c>
      <c r="M312">
        <v>120.4</v>
      </c>
      <c r="N312">
        <v>166.2</v>
      </c>
      <c r="O312">
        <v>154.80000000000001</v>
      </c>
      <c r="P312">
        <v>175.1</v>
      </c>
      <c r="Q312">
        <v>167.3</v>
      </c>
    </row>
    <row r="313" spans="1:17" hidden="1" x14ac:dyDescent="0.25">
      <c r="A313" t="s">
        <v>104</v>
      </c>
      <c r="B313">
        <v>2021</v>
      </c>
      <c r="C313" t="s">
        <v>228</v>
      </c>
      <c r="E313">
        <v>146.6</v>
      </c>
      <c r="F313">
        <v>204</v>
      </c>
      <c r="G313">
        <v>172.8</v>
      </c>
      <c r="H313">
        <v>158.4</v>
      </c>
      <c r="I313">
        <v>188</v>
      </c>
      <c r="J313">
        <v>156.69999999999999</v>
      </c>
      <c r="K313">
        <v>162.30000000000001</v>
      </c>
      <c r="L313">
        <v>164.1</v>
      </c>
      <c r="M313">
        <v>119.7</v>
      </c>
      <c r="N313">
        <v>168.8</v>
      </c>
      <c r="O313">
        <v>162.69999999999999</v>
      </c>
      <c r="P313">
        <v>173.9</v>
      </c>
      <c r="Q313">
        <v>164</v>
      </c>
    </row>
    <row r="314" spans="1:17" hidden="1" x14ac:dyDescent="0.25">
      <c r="A314" t="s">
        <v>60</v>
      </c>
      <c r="B314">
        <v>2021</v>
      </c>
      <c r="C314" t="s">
        <v>238</v>
      </c>
      <c r="E314">
        <v>146.1</v>
      </c>
      <c r="F314">
        <v>202.5</v>
      </c>
      <c r="G314">
        <v>170.1</v>
      </c>
      <c r="H314">
        <v>158.4</v>
      </c>
      <c r="I314">
        <v>198.8</v>
      </c>
      <c r="J314">
        <v>152.6</v>
      </c>
      <c r="K314">
        <v>170.4</v>
      </c>
      <c r="L314">
        <v>165.2</v>
      </c>
      <c r="M314">
        <v>121.6</v>
      </c>
      <c r="N314">
        <v>170.6</v>
      </c>
      <c r="O314">
        <v>168.8</v>
      </c>
      <c r="P314">
        <v>173.6</v>
      </c>
      <c r="Q314">
        <v>165.5</v>
      </c>
    </row>
    <row r="315" spans="1:17" hidden="1" x14ac:dyDescent="0.25">
      <c r="A315" t="s">
        <v>85</v>
      </c>
      <c r="B315">
        <v>2021</v>
      </c>
      <c r="C315" t="s">
        <v>238</v>
      </c>
      <c r="E315">
        <v>150.1</v>
      </c>
      <c r="F315">
        <v>208.4</v>
      </c>
      <c r="G315">
        <v>173</v>
      </c>
      <c r="H315">
        <v>159.19999999999999</v>
      </c>
      <c r="I315">
        <v>176.6</v>
      </c>
      <c r="J315">
        <v>159.30000000000001</v>
      </c>
      <c r="K315">
        <v>214.4</v>
      </c>
      <c r="L315">
        <v>165.3</v>
      </c>
      <c r="M315">
        <v>122.5</v>
      </c>
      <c r="N315">
        <v>166.8</v>
      </c>
      <c r="O315">
        <v>155.4</v>
      </c>
      <c r="P315">
        <v>175.9</v>
      </c>
      <c r="Q315">
        <v>171.5</v>
      </c>
    </row>
    <row r="316" spans="1:17" hidden="1" x14ac:dyDescent="0.25">
      <c r="A316" t="s">
        <v>104</v>
      </c>
      <c r="B316">
        <v>2021</v>
      </c>
      <c r="C316" t="s">
        <v>238</v>
      </c>
      <c r="E316">
        <v>147.4</v>
      </c>
      <c r="F316">
        <v>204.6</v>
      </c>
      <c r="G316">
        <v>171.2</v>
      </c>
      <c r="H316">
        <v>158.69999999999999</v>
      </c>
      <c r="I316">
        <v>190.6</v>
      </c>
      <c r="J316">
        <v>155.69999999999999</v>
      </c>
      <c r="K316">
        <v>185.3</v>
      </c>
      <c r="L316">
        <v>165.2</v>
      </c>
      <c r="M316">
        <v>121.9</v>
      </c>
      <c r="N316">
        <v>169.3</v>
      </c>
      <c r="O316">
        <v>163.19999999999999</v>
      </c>
      <c r="P316">
        <v>174.7</v>
      </c>
      <c r="Q316">
        <v>167.7</v>
      </c>
    </row>
    <row r="317" spans="1:17" hidden="1" x14ac:dyDescent="0.25">
      <c r="A317" t="s">
        <v>60</v>
      </c>
      <c r="B317">
        <v>2021</v>
      </c>
      <c r="C317" t="s">
        <v>264</v>
      </c>
      <c r="E317">
        <v>146.9</v>
      </c>
      <c r="F317">
        <v>199.8</v>
      </c>
      <c r="G317">
        <v>171.5</v>
      </c>
      <c r="H317">
        <v>159.1</v>
      </c>
      <c r="I317">
        <v>198.4</v>
      </c>
      <c r="J317">
        <v>153.19999999999999</v>
      </c>
      <c r="K317">
        <v>183.9</v>
      </c>
      <c r="L317">
        <v>165.4</v>
      </c>
      <c r="M317">
        <v>122.1</v>
      </c>
      <c r="N317">
        <v>170.8</v>
      </c>
      <c r="O317">
        <v>169.1</v>
      </c>
      <c r="P317">
        <v>174.3</v>
      </c>
      <c r="Q317">
        <v>167.5</v>
      </c>
    </row>
    <row r="318" spans="1:17" hidden="1" x14ac:dyDescent="0.25">
      <c r="A318" t="s">
        <v>85</v>
      </c>
      <c r="B318">
        <v>2021</v>
      </c>
      <c r="C318" t="s">
        <v>264</v>
      </c>
      <c r="E318">
        <v>151</v>
      </c>
      <c r="F318">
        <v>204.9</v>
      </c>
      <c r="G318">
        <v>175.4</v>
      </c>
      <c r="H318">
        <v>159.6</v>
      </c>
      <c r="I318">
        <v>175.8</v>
      </c>
      <c r="J318">
        <v>160.30000000000001</v>
      </c>
      <c r="K318">
        <v>229.1</v>
      </c>
      <c r="L318">
        <v>165.1</v>
      </c>
      <c r="M318">
        <v>123.1</v>
      </c>
      <c r="N318">
        <v>167.2</v>
      </c>
      <c r="O318">
        <v>156.1</v>
      </c>
      <c r="P318">
        <v>176.8</v>
      </c>
      <c r="Q318">
        <v>173.5</v>
      </c>
    </row>
    <row r="319" spans="1:17" hidden="1" x14ac:dyDescent="0.25">
      <c r="A319" t="s">
        <v>104</v>
      </c>
      <c r="B319">
        <v>2021</v>
      </c>
      <c r="C319" t="s">
        <v>264</v>
      </c>
      <c r="E319">
        <v>148.19999999999999</v>
      </c>
      <c r="F319">
        <v>201.6</v>
      </c>
      <c r="G319">
        <v>173</v>
      </c>
      <c r="H319">
        <v>159.30000000000001</v>
      </c>
      <c r="I319">
        <v>190.1</v>
      </c>
      <c r="J319">
        <v>156.5</v>
      </c>
      <c r="K319">
        <v>199.2</v>
      </c>
      <c r="L319">
        <v>165.3</v>
      </c>
      <c r="M319">
        <v>122.4</v>
      </c>
      <c r="N319">
        <v>169.6</v>
      </c>
      <c r="O319">
        <v>163.69999999999999</v>
      </c>
      <c r="P319">
        <v>175.5</v>
      </c>
      <c r="Q319">
        <v>169.7</v>
      </c>
    </row>
    <row r="320" spans="1:17" hidden="1" x14ac:dyDescent="0.25">
      <c r="A320" t="s">
        <v>60</v>
      </c>
      <c r="B320">
        <v>2021</v>
      </c>
      <c r="C320" t="s">
        <v>273</v>
      </c>
      <c r="E320">
        <v>147.4</v>
      </c>
      <c r="F320">
        <v>197</v>
      </c>
      <c r="G320">
        <v>176.5</v>
      </c>
      <c r="H320">
        <v>159.80000000000001</v>
      </c>
      <c r="I320">
        <v>195.8</v>
      </c>
      <c r="J320">
        <v>152</v>
      </c>
      <c r="K320">
        <v>172.3</v>
      </c>
      <c r="L320">
        <v>164.5</v>
      </c>
      <c r="M320">
        <v>120.6</v>
      </c>
      <c r="N320">
        <v>171.7</v>
      </c>
      <c r="O320">
        <v>169.7</v>
      </c>
      <c r="P320">
        <v>175.1</v>
      </c>
      <c r="Q320">
        <v>165.8</v>
      </c>
    </row>
    <row r="321" spans="1:17" hidden="1" x14ac:dyDescent="0.25">
      <c r="A321" t="s">
        <v>85</v>
      </c>
      <c r="B321">
        <v>2021</v>
      </c>
      <c r="C321" t="s">
        <v>273</v>
      </c>
      <c r="E321">
        <v>151.6</v>
      </c>
      <c r="F321">
        <v>202.2</v>
      </c>
      <c r="G321">
        <v>180</v>
      </c>
      <c r="H321">
        <v>160</v>
      </c>
      <c r="I321">
        <v>173.5</v>
      </c>
      <c r="J321">
        <v>158.30000000000001</v>
      </c>
      <c r="K321">
        <v>219.5</v>
      </c>
      <c r="L321">
        <v>164.2</v>
      </c>
      <c r="M321">
        <v>121.9</v>
      </c>
      <c r="N321">
        <v>168.2</v>
      </c>
      <c r="O321">
        <v>156.5</v>
      </c>
      <c r="P321">
        <v>178.2</v>
      </c>
      <c r="Q321">
        <v>172.2</v>
      </c>
    </row>
    <row r="322" spans="1:17" hidden="1" x14ac:dyDescent="0.25">
      <c r="A322" t="s">
        <v>104</v>
      </c>
      <c r="B322">
        <v>2021</v>
      </c>
      <c r="C322" t="s">
        <v>273</v>
      </c>
      <c r="E322">
        <v>148.69999999999999</v>
      </c>
      <c r="F322">
        <v>198.8</v>
      </c>
      <c r="G322">
        <v>177.9</v>
      </c>
      <c r="H322">
        <v>159.9</v>
      </c>
      <c r="I322">
        <v>187.6</v>
      </c>
      <c r="J322">
        <v>154.9</v>
      </c>
      <c r="K322">
        <v>188.3</v>
      </c>
      <c r="L322">
        <v>164.4</v>
      </c>
      <c r="M322">
        <v>121</v>
      </c>
      <c r="N322">
        <v>170.5</v>
      </c>
      <c r="O322">
        <v>164.2</v>
      </c>
      <c r="P322">
        <v>176.5</v>
      </c>
      <c r="Q322">
        <v>168.2</v>
      </c>
    </row>
    <row r="323" spans="1:17" hidden="1" x14ac:dyDescent="0.25">
      <c r="A323" t="s">
        <v>60</v>
      </c>
      <c r="B323">
        <v>2022</v>
      </c>
      <c r="C323" t="s">
        <v>62</v>
      </c>
      <c r="E323">
        <v>148.30000000000001</v>
      </c>
      <c r="F323">
        <v>196.9</v>
      </c>
      <c r="G323">
        <v>178</v>
      </c>
      <c r="H323">
        <v>160.5</v>
      </c>
      <c r="I323">
        <v>192.6</v>
      </c>
      <c r="J323">
        <v>151.19999999999999</v>
      </c>
      <c r="K323">
        <v>159.19999999999999</v>
      </c>
      <c r="L323">
        <v>164</v>
      </c>
      <c r="M323">
        <v>119.3</v>
      </c>
      <c r="N323">
        <v>173.3</v>
      </c>
      <c r="O323">
        <v>169.8</v>
      </c>
      <c r="P323">
        <v>175.8</v>
      </c>
      <c r="Q323">
        <v>164.1</v>
      </c>
    </row>
    <row r="324" spans="1:17" hidden="1" x14ac:dyDescent="0.25">
      <c r="A324" t="s">
        <v>85</v>
      </c>
      <c r="B324">
        <v>2022</v>
      </c>
      <c r="C324" t="s">
        <v>62</v>
      </c>
      <c r="E324">
        <v>152.19999999999999</v>
      </c>
      <c r="F324">
        <v>202.1</v>
      </c>
      <c r="G324">
        <v>180.1</v>
      </c>
      <c r="H324">
        <v>160.4</v>
      </c>
      <c r="I324">
        <v>171</v>
      </c>
      <c r="J324">
        <v>156.5</v>
      </c>
      <c r="K324">
        <v>203.6</v>
      </c>
      <c r="L324">
        <v>163.80000000000001</v>
      </c>
      <c r="M324">
        <v>121.3</v>
      </c>
      <c r="N324">
        <v>169.8</v>
      </c>
      <c r="O324">
        <v>156.6</v>
      </c>
      <c r="P324">
        <v>179</v>
      </c>
      <c r="Q324">
        <v>170.3</v>
      </c>
    </row>
    <row r="325" spans="1:17" hidden="1" x14ac:dyDescent="0.25">
      <c r="A325" t="s">
        <v>104</v>
      </c>
      <c r="B325">
        <v>2022</v>
      </c>
      <c r="C325" t="s">
        <v>62</v>
      </c>
      <c r="E325">
        <v>149.5</v>
      </c>
      <c r="F325">
        <v>198.7</v>
      </c>
      <c r="G325">
        <v>178.8</v>
      </c>
      <c r="H325">
        <v>160.5</v>
      </c>
      <c r="I325">
        <v>184.7</v>
      </c>
      <c r="J325">
        <v>153.69999999999999</v>
      </c>
      <c r="K325">
        <v>174.3</v>
      </c>
      <c r="L325">
        <v>163.9</v>
      </c>
      <c r="M325">
        <v>120</v>
      </c>
      <c r="N325">
        <v>172.1</v>
      </c>
      <c r="O325">
        <v>164.3</v>
      </c>
      <c r="P325">
        <v>177.3</v>
      </c>
      <c r="Q325">
        <v>166.4</v>
      </c>
    </row>
    <row r="326" spans="1:17" hidden="1" x14ac:dyDescent="0.25">
      <c r="A326" t="s">
        <v>60</v>
      </c>
      <c r="B326">
        <v>2022</v>
      </c>
      <c r="C326" t="s">
        <v>116</v>
      </c>
      <c r="E326">
        <v>148.80000000000001</v>
      </c>
      <c r="F326">
        <v>198.1</v>
      </c>
      <c r="G326">
        <v>175.5</v>
      </c>
      <c r="H326">
        <v>160.69999999999999</v>
      </c>
      <c r="I326">
        <v>192.6</v>
      </c>
      <c r="J326">
        <v>151.4</v>
      </c>
      <c r="K326">
        <v>155.19999999999999</v>
      </c>
      <c r="L326">
        <v>163.9</v>
      </c>
      <c r="M326">
        <v>118.1</v>
      </c>
      <c r="N326">
        <v>175.4</v>
      </c>
      <c r="O326">
        <v>170.5</v>
      </c>
      <c r="P326">
        <v>176.3</v>
      </c>
      <c r="Q326">
        <v>163.9</v>
      </c>
    </row>
    <row r="327" spans="1:17" hidden="1" x14ac:dyDescent="0.25">
      <c r="A327" t="s">
        <v>85</v>
      </c>
      <c r="B327">
        <v>2022</v>
      </c>
      <c r="C327" t="s">
        <v>116</v>
      </c>
      <c r="E327">
        <v>152.5</v>
      </c>
      <c r="F327">
        <v>205.2</v>
      </c>
      <c r="G327">
        <v>176.4</v>
      </c>
      <c r="H327">
        <v>160.6</v>
      </c>
      <c r="I327">
        <v>171.5</v>
      </c>
      <c r="J327">
        <v>156.4</v>
      </c>
      <c r="K327">
        <v>198</v>
      </c>
      <c r="L327">
        <v>163.19999999999999</v>
      </c>
      <c r="M327">
        <v>120.6</v>
      </c>
      <c r="N327">
        <v>172.2</v>
      </c>
      <c r="O327">
        <v>156.69999999999999</v>
      </c>
      <c r="P327">
        <v>180</v>
      </c>
      <c r="Q327">
        <v>170.2</v>
      </c>
    </row>
    <row r="328" spans="1:17" hidden="1" x14ac:dyDescent="0.25">
      <c r="A328" t="s">
        <v>104</v>
      </c>
      <c r="B328">
        <v>2022</v>
      </c>
      <c r="C328" t="s">
        <v>116</v>
      </c>
      <c r="E328">
        <v>150</v>
      </c>
      <c r="F328">
        <v>200.6</v>
      </c>
      <c r="G328">
        <v>175.8</v>
      </c>
      <c r="H328">
        <v>160.69999999999999</v>
      </c>
      <c r="I328">
        <v>184.9</v>
      </c>
      <c r="J328">
        <v>153.69999999999999</v>
      </c>
      <c r="K328">
        <v>169.7</v>
      </c>
      <c r="L328">
        <v>163.69999999999999</v>
      </c>
      <c r="M328">
        <v>118.9</v>
      </c>
      <c r="N328">
        <v>174.3</v>
      </c>
      <c r="O328">
        <v>164.7</v>
      </c>
      <c r="P328">
        <v>178</v>
      </c>
      <c r="Q328">
        <v>166.2</v>
      </c>
    </row>
    <row r="329" spans="1:17" hidden="1" x14ac:dyDescent="0.25">
      <c r="A329" t="s">
        <v>60</v>
      </c>
      <c r="B329">
        <v>2022</v>
      </c>
      <c r="C329" t="s">
        <v>138</v>
      </c>
      <c r="E329">
        <v>150.19999999999999</v>
      </c>
      <c r="F329">
        <v>208</v>
      </c>
      <c r="G329">
        <v>167.9</v>
      </c>
      <c r="H329">
        <v>162</v>
      </c>
      <c r="I329">
        <v>203.1</v>
      </c>
      <c r="J329">
        <v>155.9</v>
      </c>
      <c r="K329">
        <v>155.80000000000001</v>
      </c>
      <c r="L329">
        <v>164.2</v>
      </c>
      <c r="M329">
        <v>118.1</v>
      </c>
      <c r="N329">
        <v>178.7</v>
      </c>
      <c r="O329">
        <v>171.2</v>
      </c>
      <c r="P329">
        <v>177.4</v>
      </c>
      <c r="Q329">
        <v>166.6</v>
      </c>
    </row>
    <row r="330" spans="1:17" hidden="1" x14ac:dyDescent="0.25">
      <c r="A330" t="s">
        <v>85</v>
      </c>
      <c r="B330">
        <v>2022</v>
      </c>
      <c r="C330" t="s">
        <v>138</v>
      </c>
      <c r="E330">
        <v>153.69999999999999</v>
      </c>
      <c r="F330">
        <v>215.8</v>
      </c>
      <c r="G330">
        <v>167.7</v>
      </c>
      <c r="H330">
        <v>162.6</v>
      </c>
      <c r="I330">
        <v>180</v>
      </c>
      <c r="J330">
        <v>159.6</v>
      </c>
      <c r="K330">
        <v>188.4</v>
      </c>
      <c r="L330">
        <v>163.4</v>
      </c>
      <c r="M330">
        <v>120.3</v>
      </c>
      <c r="N330">
        <v>174.7</v>
      </c>
      <c r="O330">
        <v>157.1</v>
      </c>
      <c r="P330">
        <v>181.5</v>
      </c>
      <c r="Q330">
        <v>171.5</v>
      </c>
    </row>
    <row r="331" spans="1:17" hidden="1" x14ac:dyDescent="0.25">
      <c r="A331" t="s">
        <v>104</v>
      </c>
      <c r="B331">
        <v>2022</v>
      </c>
      <c r="C331" t="s">
        <v>138</v>
      </c>
      <c r="E331">
        <v>151.30000000000001</v>
      </c>
      <c r="F331">
        <v>210.7</v>
      </c>
      <c r="G331">
        <v>167.8</v>
      </c>
      <c r="H331">
        <v>162.19999999999999</v>
      </c>
      <c r="I331">
        <v>194.6</v>
      </c>
      <c r="J331">
        <v>157.6</v>
      </c>
      <c r="K331">
        <v>166.9</v>
      </c>
      <c r="L331">
        <v>163.9</v>
      </c>
      <c r="M331">
        <v>118.8</v>
      </c>
      <c r="N331">
        <v>177.4</v>
      </c>
      <c r="O331">
        <v>165.3</v>
      </c>
      <c r="P331">
        <v>179.3</v>
      </c>
      <c r="Q331">
        <v>168.4</v>
      </c>
    </row>
    <row r="332" spans="1:17" hidden="1" x14ac:dyDescent="0.25">
      <c r="A332" t="s">
        <v>60</v>
      </c>
      <c r="B332">
        <v>2022</v>
      </c>
      <c r="C332" t="s">
        <v>154</v>
      </c>
      <c r="E332">
        <v>151.80000000000001</v>
      </c>
      <c r="F332">
        <v>209.7</v>
      </c>
      <c r="G332">
        <v>164.5</v>
      </c>
      <c r="H332">
        <v>163.80000000000001</v>
      </c>
      <c r="I332">
        <v>207.4</v>
      </c>
      <c r="J332">
        <v>169.7</v>
      </c>
      <c r="K332">
        <v>153.6</v>
      </c>
      <c r="L332">
        <v>165.1</v>
      </c>
      <c r="M332">
        <v>118.2</v>
      </c>
      <c r="N332">
        <v>182.9</v>
      </c>
      <c r="O332">
        <v>172.4</v>
      </c>
      <c r="P332">
        <v>178.9</v>
      </c>
      <c r="Q332">
        <v>168.6</v>
      </c>
    </row>
    <row r="333" spans="1:17" hidden="1" x14ac:dyDescent="0.25">
      <c r="A333" t="s">
        <v>85</v>
      </c>
      <c r="B333">
        <v>2022</v>
      </c>
      <c r="C333" t="s">
        <v>154</v>
      </c>
      <c r="E333">
        <v>155.4</v>
      </c>
      <c r="F333">
        <v>215.8</v>
      </c>
      <c r="G333">
        <v>164.6</v>
      </c>
      <c r="H333">
        <v>164.2</v>
      </c>
      <c r="I333">
        <v>186</v>
      </c>
      <c r="J333">
        <v>175.9</v>
      </c>
      <c r="K333">
        <v>190.7</v>
      </c>
      <c r="L333">
        <v>164</v>
      </c>
      <c r="M333">
        <v>120.5</v>
      </c>
      <c r="N333">
        <v>178</v>
      </c>
      <c r="O333">
        <v>157.5</v>
      </c>
      <c r="P333">
        <v>183.3</v>
      </c>
      <c r="Q333">
        <v>174.5</v>
      </c>
    </row>
    <row r="334" spans="1:17" hidden="1" x14ac:dyDescent="0.25">
      <c r="A334" t="s">
        <v>104</v>
      </c>
      <c r="B334">
        <v>2022</v>
      </c>
      <c r="C334" t="s">
        <v>154</v>
      </c>
      <c r="E334">
        <v>152.9</v>
      </c>
      <c r="F334">
        <v>211.8</v>
      </c>
      <c r="G334">
        <v>164.5</v>
      </c>
      <c r="H334">
        <v>163.9</v>
      </c>
      <c r="I334">
        <v>199.5</v>
      </c>
      <c r="J334">
        <v>172.6</v>
      </c>
      <c r="K334">
        <v>166.2</v>
      </c>
      <c r="L334">
        <v>164.7</v>
      </c>
      <c r="M334">
        <v>119</v>
      </c>
      <c r="N334">
        <v>181.3</v>
      </c>
      <c r="O334">
        <v>166.2</v>
      </c>
      <c r="P334">
        <v>180.9</v>
      </c>
      <c r="Q334">
        <v>170.8</v>
      </c>
    </row>
    <row r="335" spans="1:17" x14ac:dyDescent="0.25">
      <c r="A335" t="s">
        <v>60</v>
      </c>
      <c r="B335">
        <v>2022</v>
      </c>
      <c r="C335" t="s">
        <v>167</v>
      </c>
      <c r="D335" t="str">
        <f t="shared" ref="D335:D340" si="9">C335&amp;" "&amp;B335</f>
        <v>May 2022</v>
      </c>
      <c r="E335">
        <v>152.9</v>
      </c>
      <c r="F335">
        <v>214.7</v>
      </c>
      <c r="G335">
        <v>161.4</v>
      </c>
      <c r="H335">
        <v>164.6</v>
      </c>
      <c r="I335">
        <v>209.9</v>
      </c>
      <c r="J335">
        <v>168</v>
      </c>
      <c r="K335">
        <v>160.4</v>
      </c>
      <c r="L335">
        <v>165</v>
      </c>
      <c r="M335">
        <v>118.9</v>
      </c>
      <c r="N335">
        <v>186.6</v>
      </c>
      <c r="O335">
        <v>173.2</v>
      </c>
      <c r="P335">
        <v>180.4</v>
      </c>
      <c r="Q335">
        <v>170.8</v>
      </c>
    </row>
    <row r="336" spans="1:17" x14ac:dyDescent="0.25">
      <c r="A336" t="s">
        <v>85</v>
      </c>
      <c r="B336">
        <v>2022</v>
      </c>
      <c r="C336" t="s">
        <v>167</v>
      </c>
      <c r="D336" t="str">
        <f t="shared" si="9"/>
        <v>May 2022</v>
      </c>
      <c r="E336">
        <v>156.69999999999999</v>
      </c>
      <c r="F336">
        <v>221.2</v>
      </c>
      <c r="G336">
        <v>164.1</v>
      </c>
      <c r="H336">
        <v>165.4</v>
      </c>
      <c r="I336">
        <v>189.5</v>
      </c>
      <c r="J336">
        <v>174.5</v>
      </c>
      <c r="K336">
        <v>203.2</v>
      </c>
      <c r="L336">
        <v>164.1</v>
      </c>
      <c r="M336">
        <v>121.2</v>
      </c>
      <c r="N336">
        <v>181.4</v>
      </c>
      <c r="O336">
        <v>158.5</v>
      </c>
      <c r="P336">
        <v>184.9</v>
      </c>
      <c r="Q336">
        <v>177.5</v>
      </c>
    </row>
    <row r="337" spans="1:17" x14ac:dyDescent="0.25">
      <c r="A337" t="s">
        <v>104</v>
      </c>
      <c r="B337">
        <v>2022</v>
      </c>
      <c r="C337" t="s">
        <v>167</v>
      </c>
      <c r="D337" t="str">
        <f t="shared" si="9"/>
        <v>May 2022</v>
      </c>
      <c r="E337">
        <v>154.1</v>
      </c>
      <c r="F337">
        <v>217</v>
      </c>
      <c r="G337">
        <v>162.4</v>
      </c>
      <c r="H337">
        <v>164.9</v>
      </c>
      <c r="I337">
        <v>202.4</v>
      </c>
      <c r="J337">
        <v>171</v>
      </c>
      <c r="K337">
        <v>174.9</v>
      </c>
      <c r="L337">
        <v>164.7</v>
      </c>
      <c r="M337">
        <v>119.7</v>
      </c>
      <c r="N337">
        <v>184.9</v>
      </c>
      <c r="O337">
        <v>167.1</v>
      </c>
      <c r="P337">
        <v>182.5</v>
      </c>
      <c r="Q337">
        <v>173.3</v>
      </c>
    </row>
    <row r="338" spans="1:17" x14ac:dyDescent="0.25">
      <c r="A338" t="s">
        <v>60</v>
      </c>
      <c r="B338">
        <v>2022</v>
      </c>
      <c r="C338" t="s">
        <v>177</v>
      </c>
      <c r="D338" t="str">
        <f t="shared" si="9"/>
        <v>June 2022</v>
      </c>
      <c r="E338">
        <v>153.80000000000001</v>
      </c>
      <c r="F338">
        <v>217.2</v>
      </c>
      <c r="G338">
        <v>169.6</v>
      </c>
      <c r="H338">
        <v>165.4</v>
      </c>
      <c r="I338">
        <v>208.1</v>
      </c>
      <c r="J338">
        <v>165.8</v>
      </c>
      <c r="K338">
        <v>167.3</v>
      </c>
      <c r="L338">
        <v>164.6</v>
      </c>
      <c r="M338">
        <v>119.1</v>
      </c>
      <c r="N338">
        <v>188.9</v>
      </c>
      <c r="O338">
        <v>174.2</v>
      </c>
      <c r="P338">
        <v>181.9</v>
      </c>
      <c r="Q338">
        <v>172.4</v>
      </c>
    </row>
    <row r="339" spans="1:17" x14ac:dyDescent="0.25">
      <c r="A339" t="s">
        <v>85</v>
      </c>
      <c r="B339">
        <v>2022</v>
      </c>
      <c r="C339" t="s">
        <v>177</v>
      </c>
      <c r="D339" t="str">
        <f t="shared" si="9"/>
        <v>June 2022</v>
      </c>
      <c r="E339">
        <v>157.5</v>
      </c>
      <c r="F339">
        <v>223.4</v>
      </c>
      <c r="G339">
        <v>172.8</v>
      </c>
      <c r="H339">
        <v>166.4</v>
      </c>
      <c r="I339">
        <v>188.6</v>
      </c>
      <c r="J339">
        <v>174.1</v>
      </c>
      <c r="K339">
        <v>211.5</v>
      </c>
      <c r="L339">
        <v>163.6</v>
      </c>
      <c r="M339">
        <v>121.4</v>
      </c>
      <c r="N339">
        <v>183.5</v>
      </c>
      <c r="O339">
        <v>159.1</v>
      </c>
      <c r="P339">
        <v>186.3</v>
      </c>
      <c r="Q339">
        <v>179.3</v>
      </c>
    </row>
    <row r="340" spans="1:17" x14ac:dyDescent="0.25">
      <c r="A340" t="s">
        <v>104</v>
      </c>
      <c r="B340">
        <v>2022</v>
      </c>
      <c r="C340" t="s">
        <v>177</v>
      </c>
      <c r="D340" t="str">
        <f t="shared" si="9"/>
        <v>June 2022</v>
      </c>
      <c r="E340">
        <v>155</v>
      </c>
      <c r="F340">
        <v>219.4</v>
      </c>
      <c r="G340">
        <v>170.8</v>
      </c>
      <c r="H340">
        <v>165.8</v>
      </c>
      <c r="I340">
        <v>200.9</v>
      </c>
      <c r="J340">
        <v>169.7</v>
      </c>
      <c r="K340">
        <v>182.3</v>
      </c>
      <c r="L340">
        <v>164.3</v>
      </c>
      <c r="M340">
        <v>119.9</v>
      </c>
      <c r="N340">
        <v>187.1</v>
      </c>
      <c r="O340">
        <v>167.9</v>
      </c>
      <c r="P340">
        <v>183.9</v>
      </c>
      <c r="Q340">
        <v>174.9</v>
      </c>
    </row>
    <row r="341" spans="1:17" hidden="1" x14ac:dyDescent="0.25">
      <c r="A341" t="s">
        <v>60</v>
      </c>
      <c r="B341">
        <v>2022</v>
      </c>
      <c r="C341" t="s">
        <v>194</v>
      </c>
      <c r="E341">
        <v>155.19999999999999</v>
      </c>
      <c r="F341">
        <v>210.8</v>
      </c>
      <c r="G341">
        <v>174.3</v>
      </c>
      <c r="H341">
        <v>166.3</v>
      </c>
      <c r="I341">
        <v>202.2</v>
      </c>
      <c r="J341">
        <v>169.6</v>
      </c>
      <c r="K341">
        <v>168.6</v>
      </c>
      <c r="L341">
        <v>164.4</v>
      </c>
      <c r="M341">
        <v>119.2</v>
      </c>
      <c r="N341">
        <v>191.8</v>
      </c>
      <c r="O341">
        <v>174.5</v>
      </c>
      <c r="P341">
        <v>183.1</v>
      </c>
      <c r="Q341">
        <v>172.5</v>
      </c>
    </row>
    <row r="342" spans="1:17" hidden="1" x14ac:dyDescent="0.25">
      <c r="A342" t="s">
        <v>85</v>
      </c>
      <c r="B342">
        <v>2022</v>
      </c>
      <c r="C342" t="s">
        <v>194</v>
      </c>
      <c r="E342">
        <v>159.30000000000001</v>
      </c>
      <c r="F342">
        <v>217.1</v>
      </c>
      <c r="G342">
        <v>176.6</v>
      </c>
      <c r="H342">
        <v>167.1</v>
      </c>
      <c r="I342">
        <v>184.8</v>
      </c>
      <c r="J342">
        <v>179.5</v>
      </c>
      <c r="K342">
        <v>208.5</v>
      </c>
      <c r="L342">
        <v>164</v>
      </c>
      <c r="M342">
        <v>121.5</v>
      </c>
      <c r="N342">
        <v>186.3</v>
      </c>
      <c r="O342">
        <v>159.80000000000001</v>
      </c>
      <c r="P342">
        <v>187.7</v>
      </c>
      <c r="Q342">
        <v>179.4</v>
      </c>
    </row>
    <row r="343" spans="1:17" hidden="1" x14ac:dyDescent="0.25">
      <c r="A343" t="s">
        <v>104</v>
      </c>
      <c r="B343">
        <v>2022</v>
      </c>
      <c r="C343" t="s">
        <v>194</v>
      </c>
      <c r="E343">
        <v>156.5</v>
      </c>
      <c r="F343">
        <v>213</v>
      </c>
      <c r="G343">
        <v>175.2</v>
      </c>
      <c r="H343">
        <v>166.6</v>
      </c>
      <c r="I343">
        <v>195.8</v>
      </c>
      <c r="J343">
        <v>174.2</v>
      </c>
      <c r="K343">
        <v>182.1</v>
      </c>
      <c r="L343">
        <v>164.3</v>
      </c>
      <c r="M343">
        <v>120</v>
      </c>
      <c r="N343">
        <v>190</v>
      </c>
      <c r="O343">
        <v>168.4</v>
      </c>
      <c r="P343">
        <v>185.2</v>
      </c>
      <c r="Q343">
        <v>175</v>
      </c>
    </row>
    <row r="344" spans="1:17" hidden="1" x14ac:dyDescent="0.25">
      <c r="A344" t="s">
        <v>60</v>
      </c>
      <c r="B344">
        <v>2022</v>
      </c>
      <c r="C344" t="s">
        <v>213</v>
      </c>
      <c r="E344">
        <v>159.5</v>
      </c>
      <c r="F344">
        <v>204.1</v>
      </c>
      <c r="G344">
        <v>168.3</v>
      </c>
      <c r="H344">
        <v>167.9</v>
      </c>
      <c r="I344">
        <v>198.1</v>
      </c>
      <c r="J344">
        <v>169.2</v>
      </c>
      <c r="K344">
        <v>173.1</v>
      </c>
      <c r="L344">
        <v>167.1</v>
      </c>
      <c r="M344">
        <v>120.2</v>
      </c>
      <c r="N344">
        <v>195.6</v>
      </c>
      <c r="O344">
        <v>174.8</v>
      </c>
      <c r="P344">
        <v>184</v>
      </c>
      <c r="Q344">
        <v>173.9</v>
      </c>
    </row>
    <row r="345" spans="1:17" hidden="1" x14ac:dyDescent="0.25">
      <c r="A345" t="s">
        <v>85</v>
      </c>
      <c r="B345">
        <v>2022</v>
      </c>
      <c r="C345" t="s">
        <v>213</v>
      </c>
      <c r="E345">
        <v>162.1</v>
      </c>
      <c r="F345">
        <v>210.9</v>
      </c>
      <c r="G345">
        <v>170.6</v>
      </c>
      <c r="H345">
        <v>168.4</v>
      </c>
      <c r="I345">
        <v>182.5</v>
      </c>
      <c r="J345">
        <v>177.1</v>
      </c>
      <c r="K345">
        <v>213.1</v>
      </c>
      <c r="L345">
        <v>167.3</v>
      </c>
      <c r="M345">
        <v>122.2</v>
      </c>
      <c r="N345">
        <v>189.7</v>
      </c>
      <c r="O345">
        <v>160.5</v>
      </c>
      <c r="P345">
        <v>188.9</v>
      </c>
      <c r="Q345">
        <v>180.4</v>
      </c>
    </row>
    <row r="346" spans="1:17" hidden="1" x14ac:dyDescent="0.25">
      <c r="A346" t="s">
        <v>104</v>
      </c>
      <c r="B346">
        <v>2022</v>
      </c>
      <c r="C346" t="s">
        <v>213</v>
      </c>
      <c r="E346">
        <v>160.30000000000001</v>
      </c>
      <c r="F346">
        <v>206.5</v>
      </c>
      <c r="G346">
        <v>169.2</v>
      </c>
      <c r="H346">
        <v>168.1</v>
      </c>
      <c r="I346">
        <v>192.4</v>
      </c>
      <c r="J346">
        <v>172.9</v>
      </c>
      <c r="K346">
        <v>186.7</v>
      </c>
      <c r="L346">
        <v>167.2</v>
      </c>
      <c r="M346">
        <v>120.9</v>
      </c>
      <c r="N346">
        <v>193.6</v>
      </c>
      <c r="O346">
        <v>168.8</v>
      </c>
      <c r="P346">
        <v>186.3</v>
      </c>
      <c r="Q346">
        <v>176.3</v>
      </c>
    </row>
    <row r="347" spans="1:17" hidden="1" x14ac:dyDescent="0.25">
      <c r="A347" t="s">
        <v>60</v>
      </c>
      <c r="B347">
        <v>2022</v>
      </c>
      <c r="C347" t="s">
        <v>228</v>
      </c>
      <c r="E347">
        <v>162.9</v>
      </c>
      <c r="F347">
        <v>206.7</v>
      </c>
      <c r="G347">
        <v>169</v>
      </c>
      <c r="H347">
        <v>169.5</v>
      </c>
      <c r="I347">
        <v>194.1</v>
      </c>
      <c r="J347">
        <v>164.1</v>
      </c>
      <c r="K347">
        <v>176.9</v>
      </c>
      <c r="L347">
        <v>169</v>
      </c>
      <c r="M347">
        <v>120.8</v>
      </c>
      <c r="N347">
        <v>199.1</v>
      </c>
      <c r="O347">
        <v>175.4</v>
      </c>
      <c r="P347">
        <v>184.8</v>
      </c>
      <c r="Q347">
        <v>175.5</v>
      </c>
    </row>
    <row r="348" spans="1:17" hidden="1" x14ac:dyDescent="0.25">
      <c r="A348" t="s">
        <v>85</v>
      </c>
      <c r="B348">
        <v>2022</v>
      </c>
      <c r="C348" t="s">
        <v>228</v>
      </c>
      <c r="E348">
        <v>164.9</v>
      </c>
      <c r="F348">
        <v>213.7</v>
      </c>
      <c r="G348">
        <v>170.9</v>
      </c>
      <c r="H348">
        <v>170.1</v>
      </c>
      <c r="I348">
        <v>179.3</v>
      </c>
      <c r="J348">
        <v>167.5</v>
      </c>
      <c r="K348">
        <v>220.8</v>
      </c>
      <c r="L348">
        <v>169.2</v>
      </c>
      <c r="M348">
        <v>123.1</v>
      </c>
      <c r="N348">
        <v>193.6</v>
      </c>
      <c r="O348">
        <v>161.1</v>
      </c>
      <c r="P348">
        <v>190.4</v>
      </c>
      <c r="Q348">
        <v>181.8</v>
      </c>
    </row>
    <row r="349" spans="1:17" hidden="1" x14ac:dyDescent="0.25">
      <c r="A349" t="s">
        <v>104</v>
      </c>
      <c r="B349">
        <v>2022</v>
      </c>
      <c r="C349" t="s">
        <v>228</v>
      </c>
      <c r="E349">
        <v>163.5</v>
      </c>
      <c r="F349">
        <v>209.2</v>
      </c>
      <c r="G349">
        <v>169.7</v>
      </c>
      <c r="H349">
        <v>169.7</v>
      </c>
      <c r="I349">
        <v>188.7</v>
      </c>
      <c r="J349">
        <v>165.7</v>
      </c>
      <c r="K349">
        <v>191.8</v>
      </c>
      <c r="L349">
        <v>169.1</v>
      </c>
      <c r="M349">
        <v>121.6</v>
      </c>
      <c r="N349">
        <v>197.3</v>
      </c>
      <c r="O349">
        <v>169.4</v>
      </c>
      <c r="P349">
        <v>187.4</v>
      </c>
      <c r="Q349">
        <v>177.8</v>
      </c>
    </row>
    <row r="350" spans="1:17" hidden="1" x14ac:dyDescent="0.25">
      <c r="A350" t="s">
        <v>60</v>
      </c>
      <c r="B350">
        <v>2022</v>
      </c>
      <c r="C350" t="s">
        <v>238</v>
      </c>
      <c r="E350">
        <v>164.7</v>
      </c>
      <c r="F350">
        <v>208.8</v>
      </c>
      <c r="G350">
        <v>170.3</v>
      </c>
      <c r="H350">
        <v>170.9</v>
      </c>
      <c r="I350">
        <v>191.6</v>
      </c>
      <c r="J350">
        <v>162.19999999999999</v>
      </c>
      <c r="K350">
        <v>184.8</v>
      </c>
      <c r="L350">
        <v>169.7</v>
      </c>
      <c r="M350">
        <v>121.1</v>
      </c>
      <c r="N350">
        <v>201.6</v>
      </c>
      <c r="O350">
        <v>175.8</v>
      </c>
      <c r="P350">
        <v>185.6</v>
      </c>
      <c r="Q350">
        <v>177.4</v>
      </c>
    </row>
    <row r="351" spans="1:17" hidden="1" x14ac:dyDescent="0.25">
      <c r="A351" t="s">
        <v>85</v>
      </c>
      <c r="B351">
        <v>2022</v>
      </c>
      <c r="C351" t="s">
        <v>238</v>
      </c>
      <c r="E351">
        <v>166.4</v>
      </c>
      <c r="F351">
        <v>214.9</v>
      </c>
      <c r="G351">
        <v>171.9</v>
      </c>
      <c r="H351">
        <v>171</v>
      </c>
      <c r="I351">
        <v>177.7</v>
      </c>
      <c r="J351">
        <v>165.7</v>
      </c>
      <c r="K351">
        <v>228.6</v>
      </c>
      <c r="L351">
        <v>169.9</v>
      </c>
      <c r="M351">
        <v>123.4</v>
      </c>
      <c r="N351">
        <v>196.4</v>
      </c>
      <c r="O351">
        <v>161.6</v>
      </c>
      <c r="P351">
        <v>191.5</v>
      </c>
      <c r="Q351">
        <v>183.3</v>
      </c>
    </row>
    <row r="352" spans="1:17" hidden="1" x14ac:dyDescent="0.25">
      <c r="A352" t="s">
        <v>104</v>
      </c>
      <c r="B352">
        <v>2022</v>
      </c>
      <c r="C352" t="s">
        <v>238</v>
      </c>
      <c r="E352">
        <v>165.2</v>
      </c>
      <c r="F352">
        <v>210.9</v>
      </c>
      <c r="G352">
        <v>170.9</v>
      </c>
      <c r="H352">
        <v>170.9</v>
      </c>
      <c r="I352">
        <v>186.5</v>
      </c>
      <c r="J352">
        <v>163.80000000000001</v>
      </c>
      <c r="K352">
        <v>199.7</v>
      </c>
      <c r="L352">
        <v>169.8</v>
      </c>
      <c r="M352">
        <v>121.9</v>
      </c>
      <c r="N352">
        <v>199.9</v>
      </c>
      <c r="O352">
        <v>169.9</v>
      </c>
      <c r="P352">
        <v>188.3</v>
      </c>
      <c r="Q352">
        <v>179.6</v>
      </c>
    </row>
    <row r="353" spans="1:17" hidden="1" x14ac:dyDescent="0.25">
      <c r="A353" t="s">
        <v>60</v>
      </c>
      <c r="B353">
        <v>2022</v>
      </c>
      <c r="C353" t="s">
        <v>264</v>
      </c>
      <c r="E353">
        <v>166.9</v>
      </c>
      <c r="F353">
        <v>207.2</v>
      </c>
      <c r="G353">
        <v>180.2</v>
      </c>
      <c r="H353">
        <v>172.3</v>
      </c>
      <c r="I353">
        <v>194</v>
      </c>
      <c r="J353">
        <v>159.1</v>
      </c>
      <c r="K353">
        <v>171.6</v>
      </c>
      <c r="L353">
        <v>170.2</v>
      </c>
      <c r="M353">
        <v>121.5</v>
      </c>
      <c r="N353">
        <v>204.8</v>
      </c>
      <c r="O353">
        <v>176.4</v>
      </c>
      <c r="P353">
        <v>186.9</v>
      </c>
      <c r="Q353">
        <v>176.6</v>
      </c>
    </row>
    <row r="354" spans="1:17" hidden="1" x14ac:dyDescent="0.25">
      <c r="A354" t="s">
        <v>85</v>
      </c>
      <c r="B354">
        <v>2022</v>
      </c>
      <c r="C354" t="s">
        <v>264</v>
      </c>
      <c r="E354">
        <v>168.4</v>
      </c>
      <c r="F354">
        <v>213.4</v>
      </c>
      <c r="G354">
        <v>183.2</v>
      </c>
      <c r="H354">
        <v>172.3</v>
      </c>
      <c r="I354">
        <v>180</v>
      </c>
      <c r="J354">
        <v>162.6</v>
      </c>
      <c r="K354">
        <v>205.5</v>
      </c>
      <c r="L354">
        <v>171</v>
      </c>
      <c r="M354">
        <v>123.4</v>
      </c>
      <c r="N354">
        <v>198.8</v>
      </c>
      <c r="O354">
        <v>162.1</v>
      </c>
      <c r="P354">
        <v>192.4</v>
      </c>
      <c r="Q354">
        <v>181.3</v>
      </c>
    </row>
    <row r="355" spans="1:17" hidden="1" x14ac:dyDescent="0.25">
      <c r="A355" t="s">
        <v>104</v>
      </c>
      <c r="B355">
        <v>2022</v>
      </c>
      <c r="C355" t="s">
        <v>264</v>
      </c>
      <c r="E355">
        <v>167.4</v>
      </c>
      <c r="F355">
        <v>209.4</v>
      </c>
      <c r="G355">
        <v>181.4</v>
      </c>
      <c r="H355">
        <v>172.3</v>
      </c>
      <c r="I355">
        <v>188.9</v>
      </c>
      <c r="J355">
        <v>160.69999999999999</v>
      </c>
      <c r="K355">
        <v>183.1</v>
      </c>
      <c r="L355">
        <v>170.5</v>
      </c>
      <c r="M355">
        <v>122.1</v>
      </c>
      <c r="N355">
        <v>202.8</v>
      </c>
      <c r="O355">
        <v>170.4</v>
      </c>
      <c r="P355">
        <v>189.5</v>
      </c>
      <c r="Q355">
        <v>178.3</v>
      </c>
    </row>
    <row r="356" spans="1:17" hidden="1" x14ac:dyDescent="0.25">
      <c r="A356" t="s">
        <v>60</v>
      </c>
      <c r="B356">
        <v>2022</v>
      </c>
      <c r="C356" t="s">
        <v>273</v>
      </c>
      <c r="E356">
        <v>168.8</v>
      </c>
      <c r="F356">
        <v>206.9</v>
      </c>
      <c r="G356">
        <v>189.1</v>
      </c>
      <c r="H356">
        <v>173.4</v>
      </c>
      <c r="I356">
        <v>193.9</v>
      </c>
      <c r="J356">
        <v>156.69999999999999</v>
      </c>
      <c r="K356">
        <v>150.19999999999999</v>
      </c>
      <c r="L356">
        <v>170.5</v>
      </c>
      <c r="M356">
        <v>121.2</v>
      </c>
      <c r="N356">
        <v>207.5</v>
      </c>
      <c r="O356">
        <v>176.8</v>
      </c>
      <c r="P356">
        <v>187.7</v>
      </c>
      <c r="Q356">
        <v>174.4</v>
      </c>
    </row>
    <row r="357" spans="1:17" hidden="1" x14ac:dyDescent="0.25">
      <c r="A357" t="s">
        <v>85</v>
      </c>
      <c r="B357">
        <v>2022</v>
      </c>
      <c r="C357" t="s">
        <v>273</v>
      </c>
      <c r="E357">
        <v>170.2</v>
      </c>
      <c r="F357">
        <v>212.9</v>
      </c>
      <c r="G357">
        <v>191.9</v>
      </c>
      <c r="H357">
        <v>173.9</v>
      </c>
      <c r="I357">
        <v>179.1</v>
      </c>
      <c r="J357">
        <v>159.5</v>
      </c>
      <c r="K357">
        <v>178.7</v>
      </c>
      <c r="L357">
        <v>171.3</v>
      </c>
      <c r="M357">
        <v>123.1</v>
      </c>
      <c r="N357">
        <v>200.5</v>
      </c>
      <c r="O357">
        <v>162.80000000000001</v>
      </c>
      <c r="P357">
        <v>193.3</v>
      </c>
      <c r="Q357">
        <v>178.6</v>
      </c>
    </row>
    <row r="358" spans="1:17" hidden="1" x14ac:dyDescent="0.25">
      <c r="A358" t="s">
        <v>104</v>
      </c>
      <c r="B358">
        <v>2022</v>
      </c>
      <c r="C358" t="s">
        <v>273</v>
      </c>
      <c r="E358">
        <v>169.2</v>
      </c>
      <c r="F358">
        <v>209</v>
      </c>
      <c r="G358">
        <v>190.2</v>
      </c>
      <c r="H358">
        <v>173.6</v>
      </c>
      <c r="I358">
        <v>188.5</v>
      </c>
      <c r="J358">
        <v>158</v>
      </c>
      <c r="K358">
        <v>159.9</v>
      </c>
      <c r="L358">
        <v>170.8</v>
      </c>
      <c r="M358">
        <v>121.8</v>
      </c>
      <c r="N358">
        <v>205.2</v>
      </c>
      <c r="O358">
        <v>171</v>
      </c>
      <c r="P358">
        <v>190.3</v>
      </c>
      <c r="Q358">
        <v>175.9</v>
      </c>
    </row>
    <row r="359" spans="1:17" hidden="1" x14ac:dyDescent="0.25">
      <c r="A359" t="s">
        <v>60</v>
      </c>
      <c r="B359">
        <v>2023</v>
      </c>
      <c r="C359" t="s">
        <v>62</v>
      </c>
      <c r="E359">
        <v>174</v>
      </c>
      <c r="F359">
        <v>208.3</v>
      </c>
      <c r="G359">
        <v>192.9</v>
      </c>
      <c r="H359">
        <v>174.3</v>
      </c>
      <c r="I359">
        <v>192.6</v>
      </c>
      <c r="J359">
        <v>156.30000000000001</v>
      </c>
      <c r="K359">
        <v>142.9</v>
      </c>
      <c r="L359">
        <v>170.7</v>
      </c>
      <c r="M359">
        <v>120.3</v>
      </c>
      <c r="N359">
        <v>210.5</v>
      </c>
      <c r="O359">
        <v>176.9</v>
      </c>
      <c r="P359">
        <v>188.5</v>
      </c>
      <c r="Q359">
        <v>175</v>
      </c>
    </row>
    <row r="360" spans="1:17" hidden="1" x14ac:dyDescent="0.25">
      <c r="A360" t="s">
        <v>85</v>
      </c>
      <c r="B360">
        <v>2023</v>
      </c>
      <c r="C360" t="s">
        <v>62</v>
      </c>
      <c r="E360">
        <v>173.3</v>
      </c>
      <c r="F360">
        <v>215.2</v>
      </c>
      <c r="G360">
        <v>197</v>
      </c>
      <c r="H360">
        <v>175.2</v>
      </c>
      <c r="I360">
        <v>178</v>
      </c>
      <c r="J360">
        <v>160.5</v>
      </c>
      <c r="K360">
        <v>175.3</v>
      </c>
      <c r="L360">
        <v>171.2</v>
      </c>
      <c r="M360">
        <v>122.7</v>
      </c>
      <c r="N360">
        <v>204.3</v>
      </c>
      <c r="O360">
        <v>163.69999999999999</v>
      </c>
      <c r="P360">
        <v>194.3</v>
      </c>
      <c r="Q360">
        <v>179.5</v>
      </c>
    </row>
    <row r="361" spans="1:17" hidden="1" x14ac:dyDescent="0.25">
      <c r="A361" t="s">
        <v>104</v>
      </c>
      <c r="B361">
        <v>2023</v>
      </c>
      <c r="C361" t="s">
        <v>62</v>
      </c>
      <c r="E361">
        <v>173.8</v>
      </c>
      <c r="F361">
        <v>210.7</v>
      </c>
      <c r="G361">
        <v>194.5</v>
      </c>
      <c r="H361">
        <v>174.6</v>
      </c>
      <c r="I361">
        <v>187.2</v>
      </c>
      <c r="J361">
        <v>158.30000000000001</v>
      </c>
      <c r="K361">
        <v>153.9</v>
      </c>
      <c r="L361">
        <v>170.9</v>
      </c>
      <c r="M361">
        <v>121.1</v>
      </c>
      <c r="N361">
        <v>208.4</v>
      </c>
      <c r="O361">
        <v>171.4</v>
      </c>
      <c r="P361">
        <v>191.2</v>
      </c>
      <c r="Q361">
        <v>176.7</v>
      </c>
    </row>
    <row r="362" spans="1:17" hidden="1" x14ac:dyDescent="0.25">
      <c r="A362" t="s">
        <v>60</v>
      </c>
      <c r="B362">
        <v>2023</v>
      </c>
      <c r="C362" t="s">
        <v>116</v>
      </c>
      <c r="E362">
        <v>174.2</v>
      </c>
      <c r="F362">
        <v>205.2</v>
      </c>
      <c r="G362">
        <v>173.9</v>
      </c>
      <c r="H362">
        <v>177</v>
      </c>
      <c r="I362">
        <v>183.4</v>
      </c>
      <c r="J362">
        <v>167.2</v>
      </c>
      <c r="K362">
        <v>140.9</v>
      </c>
      <c r="L362">
        <v>170.4</v>
      </c>
      <c r="M362">
        <v>119.1</v>
      </c>
      <c r="N362">
        <v>212.1</v>
      </c>
      <c r="O362">
        <v>177.6</v>
      </c>
      <c r="P362">
        <v>189.9</v>
      </c>
      <c r="Q362">
        <v>174.8</v>
      </c>
    </row>
    <row r="363" spans="1:17" hidden="1" x14ac:dyDescent="0.25">
      <c r="A363" t="s">
        <v>85</v>
      </c>
      <c r="B363">
        <v>2023</v>
      </c>
      <c r="C363" t="s">
        <v>116</v>
      </c>
      <c r="E363">
        <v>174.7</v>
      </c>
      <c r="F363">
        <v>212.2</v>
      </c>
      <c r="G363">
        <v>177.2</v>
      </c>
      <c r="H363">
        <v>177.9</v>
      </c>
      <c r="I363">
        <v>172.2</v>
      </c>
      <c r="J363">
        <v>172.1</v>
      </c>
      <c r="K363">
        <v>175.8</v>
      </c>
      <c r="L363">
        <v>172.2</v>
      </c>
      <c r="M363">
        <v>121.9</v>
      </c>
      <c r="N363">
        <v>204.8</v>
      </c>
      <c r="O363">
        <v>164.9</v>
      </c>
      <c r="P363">
        <v>196.6</v>
      </c>
      <c r="Q363">
        <v>180.7</v>
      </c>
    </row>
    <row r="364" spans="1:17" hidden="1" x14ac:dyDescent="0.25">
      <c r="A364" t="s">
        <v>104</v>
      </c>
      <c r="B364">
        <v>2023</v>
      </c>
      <c r="C364" t="s">
        <v>116</v>
      </c>
      <c r="E364">
        <v>174.4</v>
      </c>
      <c r="F364">
        <v>207.7</v>
      </c>
      <c r="G364">
        <v>175.2</v>
      </c>
      <c r="H364">
        <v>177.3</v>
      </c>
      <c r="I364">
        <v>179.3</v>
      </c>
      <c r="J364">
        <v>169.5</v>
      </c>
      <c r="K364">
        <v>152.69999999999999</v>
      </c>
      <c r="L364">
        <v>171</v>
      </c>
      <c r="M364">
        <v>120</v>
      </c>
      <c r="N364">
        <v>209.7</v>
      </c>
      <c r="O364">
        <v>172.3</v>
      </c>
      <c r="P364">
        <v>193</v>
      </c>
      <c r="Q364">
        <v>177</v>
      </c>
    </row>
    <row r="365" spans="1:17" hidden="1" x14ac:dyDescent="0.25">
      <c r="A365" t="s">
        <v>60</v>
      </c>
      <c r="B365">
        <v>2023</v>
      </c>
      <c r="C365" t="s">
        <v>138</v>
      </c>
      <c r="E365">
        <v>174.3</v>
      </c>
      <c r="F365">
        <v>205.2</v>
      </c>
      <c r="G365">
        <v>173.9</v>
      </c>
      <c r="H365">
        <v>177</v>
      </c>
      <c r="I365">
        <v>183.3</v>
      </c>
      <c r="J365">
        <v>167.2</v>
      </c>
      <c r="K365">
        <v>140.9</v>
      </c>
      <c r="L365">
        <v>170.5</v>
      </c>
      <c r="M365">
        <v>119.1</v>
      </c>
      <c r="N365">
        <v>212.1</v>
      </c>
      <c r="O365">
        <v>177.6</v>
      </c>
      <c r="P365">
        <v>189.9</v>
      </c>
      <c r="Q365">
        <v>174.8</v>
      </c>
    </row>
    <row r="366" spans="1:17" hidden="1" x14ac:dyDescent="0.25">
      <c r="A366" t="s">
        <v>85</v>
      </c>
      <c r="B366">
        <v>2023</v>
      </c>
      <c r="C366" t="s">
        <v>138</v>
      </c>
      <c r="E366">
        <v>174.7</v>
      </c>
      <c r="F366">
        <v>212.2</v>
      </c>
      <c r="G366">
        <v>177.2</v>
      </c>
      <c r="H366">
        <v>177.9</v>
      </c>
      <c r="I366">
        <v>172.2</v>
      </c>
      <c r="J366">
        <v>172.1</v>
      </c>
      <c r="K366">
        <v>175.9</v>
      </c>
      <c r="L366">
        <v>172.2</v>
      </c>
      <c r="M366">
        <v>121.9</v>
      </c>
      <c r="N366">
        <v>204.8</v>
      </c>
      <c r="O366">
        <v>164.9</v>
      </c>
      <c r="P366">
        <v>196.6</v>
      </c>
      <c r="Q366">
        <v>180.8</v>
      </c>
    </row>
    <row r="367" spans="1:17" hidden="1" x14ac:dyDescent="0.25">
      <c r="A367" t="s">
        <v>104</v>
      </c>
      <c r="B367">
        <v>2023</v>
      </c>
      <c r="C367" t="s">
        <v>138</v>
      </c>
      <c r="E367">
        <v>174.4</v>
      </c>
      <c r="F367">
        <v>207.7</v>
      </c>
      <c r="G367">
        <v>175.2</v>
      </c>
      <c r="H367">
        <v>177.3</v>
      </c>
      <c r="I367">
        <v>179.2</v>
      </c>
      <c r="J367">
        <v>169.5</v>
      </c>
      <c r="K367">
        <v>152.80000000000001</v>
      </c>
      <c r="L367">
        <v>171.1</v>
      </c>
      <c r="M367">
        <v>120</v>
      </c>
      <c r="N367">
        <v>209.7</v>
      </c>
      <c r="O367">
        <v>172.3</v>
      </c>
      <c r="P367">
        <v>193</v>
      </c>
      <c r="Q367">
        <v>177</v>
      </c>
    </row>
    <row r="368" spans="1:17" hidden="1" x14ac:dyDescent="0.25">
      <c r="A368" t="s">
        <v>60</v>
      </c>
      <c r="B368">
        <v>2023</v>
      </c>
      <c r="C368" t="s">
        <v>154</v>
      </c>
      <c r="E368">
        <v>173.3</v>
      </c>
      <c r="F368">
        <v>206.9</v>
      </c>
      <c r="G368">
        <v>167.9</v>
      </c>
      <c r="H368">
        <v>178.2</v>
      </c>
      <c r="I368">
        <v>178.5</v>
      </c>
      <c r="J368">
        <v>173.7</v>
      </c>
      <c r="K368">
        <v>142.80000000000001</v>
      </c>
      <c r="L368">
        <v>172.8</v>
      </c>
      <c r="M368">
        <v>120.4</v>
      </c>
      <c r="N368">
        <v>215.5</v>
      </c>
      <c r="O368">
        <v>178.2</v>
      </c>
      <c r="P368">
        <v>190.5</v>
      </c>
      <c r="Q368">
        <v>175.5</v>
      </c>
    </row>
    <row r="369" spans="1:17" hidden="1" x14ac:dyDescent="0.25">
      <c r="A369" t="s">
        <v>85</v>
      </c>
      <c r="B369">
        <v>2023</v>
      </c>
      <c r="C369" t="s">
        <v>154</v>
      </c>
      <c r="E369">
        <v>174.8</v>
      </c>
      <c r="F369">
        <v>213.7</v>
      </c>
      <c r="G369">
        <v>172.4</v>
      </c>
      <c r="H369">
        <v>178.8</v>
      </c>
      <c r="I369">
        <v>168.7</v>
      </c>
      <c r="J369">
        <v>179.2</v>
      </c>
      <c r="K369">
        <v>179.9</v>
      </c>
      <c r="L369">
        <v>174.7</v>
      </c>
      <c r="M369">
        <v>123.1</v>
      </c>
      <c r="N369">
        <v>207.8</v>
      </c>
      <c r="O369">
        <v>165.5</v>
      </c>
      <c r="P369">
        <v>197</v>
      </c>
      <c r="Q369">
        <v>182.1</v>
      </c>
    </row>
    <row r="370" spans="1:17" hidden="1" x14ac:dyDescent="0.25">
      <c r="A370" t="s">
        <v>104</v>
      </c>
      <c r="B370">
        <v>2023</v>
      </c>
      <c r="C370" t="s">
        <v>154</v>
      </c>
      <c r="E370">
        <v>173.8</v>
      </c>
      <c r="F370">
        <v>209.3</v>
      </c>
      <c r="G370">
        <v>169.6</v>
      </c>
      <c r="H370">
        <v>178.4</v>
      </c>
      <c r="I370">
        <v>174.9</v>
      </c>
      <c r="J370">
        <v>176.3</v>
      </c>
      <c r="K370">
        <v>155.4</v>
      </c>
      <c r="L370">
        <v>173.4</v>
      </c>
      <c r="M370">
        <v>121.3</v>
      </c>
      <c r="N370">
        <v>212.9</v>
      </c>
      <c r="O370">
        <v>172.9</v>
      </c>
      <c r="P370">
        <v>193.5</v>
      </c>
      <c r="Q370">
        <v>177.9</v>
      </c>
    </row>
    <row r="371" spans="1:17" x14ac:dyDescent="0.25">
      <c r="A371" t="s">
        <v>60</v>
      </c>
      <c r="B371">
        <v>2023</v>
      </c>
      <c r="C371" t="s">
        <v>167</v>
      </c>
      <c r="D371" t="str">
        <f t="shared" ref="D371:D373" si="10">C371&amp;" "&amp;B371</f>
        <v>May 2023</v>
      </c>
      <c r="E371">
        <v>173.2</v>
      </c>
      <c r="F371">
        <v>211.5</v>
      </c>
      <c r="G371">
        <v>171</v>
      </c>
      <c r="H371">
        <v>179.6</v>
      </c>
      <c r="I371">
        <v>173.3</v>
      </c>
      <c r="J371">
        <v>169</v>
      </c>
      <c r="K371">
        <v>148.69999999999999</v>
      </c>
      <c r="L371">
        <v>174.9</v>
      </c>
      <c r="M371">
        <v>121.9</v>
      </c>
      <c r="N371">
        <v>221</v>
      </c>
      <c r="O371">
        <v>178.7</v>
      </c>
      <c r="P371">
        <v>191.1</v>
      </c>
      <c r="Q371">
        <v>176.8</v>
      </c>
    </row>
    <row r="372" spans="1:17" x14ac:dyDescent="0.25">
      <c r="A372" t="s">
        <v>85</v>
      </c>
      <c r="B372">
        <v>2023</v>
      </c>
      <c r="C372" t="s">
        <v>167</v>
      </c>
      <c r="D372" t="str">
        <f t="shared" si="10"/>
        <v>May 2023</v>
      </c>
      <c r="E372">
        <v>174.7</v>
      </c>
      <c r="F372">
        <v>219.4</v>
      </c>
      <c r="G372">
        <v>176.7</v>
      </c>
      <c r="H372">
        <v>179.4</v>
      </c>
      <c r="I372">
        <v>164.4</v>
      </c>
      <c r="J372">
        <v>175.8</v>
      </c>
      <c r="K372">
        <v>185</v>
      </c>
      <c r="L372">
        <v>176.9</v>
      </c>
      <c r="M372">
        <v>124.2</v>
      </c>
      <c r="N372">
        <v>211.9</v>
      </c>
      <c r="O372">
        <v>165.9</v>
      </c>
      <c r="P372">
        <v>197.7</v>
      </c>
      <c r="Q372">
        <v>183.1</v>
      </c>
    </row>
    <row r="373" spans="1:17" x14ac:dyDescent="0.25">
      <c r="A373" t="s">
        <v>104</v>
      </c>
      <c r="B373">
        <v>2023</v>
      </c>
      <c r="C373" t="s">
        <v>167</v>
      </c>
      <c r="D373" t="str">
        <f t="shared" si="10"/>
        <v>May 2023</v>
      </c>
      <c r="E373">
        <v>173.7</v>
      </c>
      <c r="F373">
        <v>214.3</v>
      </c>
      <c r="G373">
        <v>173.2</v>
      </c>
      <c r="H373">
        <v>179.5</v>
      </c>
      <c r="I373">
        <v>170</v>
      </c>
      <c r="J373">
        <v>172.2</v>
      </c>
      <c r="K373">
        <v>161</v>
      </c>
      <c r="L373">
        <v>175.6</v>
      </c>
      <c r="M373">
        <v>122.7</v>
      </c>
      <c r="N373">
        <v>218</v>
      </c>
      <c r="O373">
        <v>173.4</v>
      </c>
      <c r="P373">
        <v>194.2</v>
      </c>
      <c r="Q373">
        <v>179.1</v>
      </c>
    </row>
  </sheetData>
  <autoFilter ref="A1:Q373" xr:uid="{64A3636D-5440-4134-A843-635BFB430918}">
    <filterColumn colId="3">
      <customFilters>
        <customFilter operator="notEqual" val=" "/>
      </customFilters>
    </filterColumn>
  </autoFilter>
  <conditionalFormatting sqref="E14:Q14">
    <cfRule type="colorScale" priority="43">
      <colorScale>
        <cfvo type="min"/>
        <cfvo type="percentile" val="50"/>
        <cfvo type="max"/>
        <color rgb="FFF8696B"/>
        <color rgb="FFFFEB84"/>
        <color rgb="FF63BE7B"/>
      </colorScale>
    </cfRule>
  </conditionalFormatting>
  <conditionalFormatting sqref="E15:Q15">
    <cfRule type="colorScale" priority="22">
      <colorScale>
        <cfvo type="min"/>
        <cfvo type="percentile" val="50"/>
        <cfvo type="max"/>
        <color rgb="FFF8696B"/>
        <color rgb="FFFFEB84"/>
        <color rgb="FF63BE7B"/>
      </colorScale>
    </cfRule>
  </conditionalFormatting>
  <conditionalFormatting sqref="E16:Q16">
    <cfRule type="colorScale" priority="64">
      <colorScale>
        <cfvo type="min"/>
        <cfvo type="percentile" val="50"/>
        <cfvo type="max"/>
        <color rgb="FFF8696B"/>
        <color rgb="FFFFEB84"/>
        <color rgb="FF63BE7B"/>
      </colorScale>
    </cfRule>
  </conditionalFormatting>
  <conditionalFormatting sqref="E17:Q17">
    <cfRule type="colorScale" priority="42">
      <colorScale>
        <cfvo type="min"/>
        <cfvo type="percentile" val="50"/>
        <cfvo type="max"/>
        <color rgb="FFF8696B"/>
        <color rgb="FFFFEB84"/>
        <color rgb="FF63BE7B"/>
      </colorScale>
    </cfRule>
  </conditionalFormatting>
  <conditionalFormatting sqref="E18:Q18">
    <cfRule type="colorScale" priority="21">
      <colorScale>
        <cfvo type="min"/>
        <cfvo type="percentile" val="50"/>
        <cfvo type="max"/>
        <color rgb="FFF8696B"/>
        <color rgb="FFFFEB84"/>
        <color rgb="FF63BE7B"/>
      </colorScale>
    </cfRule>
  </conditionalFormatting>
  <conditionalFormatting sqref="E19:Q19">
    <cfRule type="colorScale" priority="63">
      <colorScale>
        <cfvo type="min"/>
        <cfvo type="percentile" val="50"/>
        <cfvo type="max"/>
        <color rgb="FFF8696B"/>
        <color rgb="FFFFEB84"/>
        <color rgb="FF63BE7B"/>
      </colorScale>
    </cfRule>
  </conditionalFormatting>
  <conditionalFormatting sqref="E50:Q50">
    <cfRule type="colorScale" priority="41">
      <colorScale>
        <cfvo type="min"/>
        <cfvo type="percentile" val="50"/>
        <cfvo type="max"/>
        <color rgb="FFF8696B"/>
        <color rgb="FFFFEB84"/>
        <color rgb="FF63BE7B"/>
      </colorScale>
    </cfRule>
  </conditionalFormatting>
  <conditionalFormatting sqref="E51:Q51">
    <cfRule type="colorScale" priority="20">
      <colorScale>
        <cfvo type="min"/>
        <cfvo type="percentile" val="50"/>
        <cfvo type="max"/>
        <color rgb="FFF8696B"/>
        <color rgb="FFFFEB84"/>
        <color rgb="FF63BE7B"/>
      </colorScale>
    </cfRule>
  </conditionalFormatting>
  <conditionalFormatting sqref="E52:Q52">
    <cfRule type="colorScale" priority="62">
      <colorScale>
        <cfvo type="min"/>
        <cfvo type="percentile" val="50"/>
        <cfvo type="max"/>
        <color rgb="FFF8696B"/>
        <color rgb="FFFFEB84"/>
        <color rgb="FF63BE7B"/>
      </colorScale>
    </cfRule>
  </conditionalFormatting>
  <conditionalFormatting sqref="E53:Q53">
    <cfRule type="colorScale" priority="40">
      <colorScale>
        <cfvo type="min"/>
        <cfvo type="percentile" val="50"/>
        <cfvo type="max"/>
        <color rgb="FFF8696B"/>
        <color rgb="FFFFEB84"/>
        <color rgb="FF63BE7B"/>
      </colorScale>
    </cfRule>
  </conditionalFormatting>
  <conditionalFormatting sqref="E54:Q54">
    <cfRule type="colorScale" priority="19">
      <colorScale>
        <cfvo type="min"/>
        <cfvo type="percentile" val="50"/>
        <cfvo type="max"/>
        <color rgb="FFF8696B"/>
        <color rgb="FFFFEB84"/>
        <color rgb="FF63BE7B"/>
      </colorScale>
    </cfRule>
  </conditionalFormatting>
  <conditionalFormatting sqref="E55:Q55">
    <cfRule type="colorScale" priority="61">
      <colorScale>
        <cfvo type="min"/>
        <cfvo type="percentile" val="50"/>
        <cfvo type="max"/>
        <color rgb="FFF8696B"/>
        <color rgb="FFFFEB84"/>
        <color rgb="FF63BE7B"/>
      </colorScale>
    </cfRule>
  </conditionalFormatting>
  <conditionalFormatting sqref="E86:Q86">
    <cfRule type="colorScale" priority="39">
      <colorScale>
        <cfvo type="min"/>
        <cfvo type="percentile" val="50"/>
        <cfvo type="max"/>
        <color rgb="FFF8696B"/>
        <color rgb="FFFFEB84"/>
        <color rgb="FF63BE7B"/>
      </colorScale>
    </cfRule>
  </conditionalFormatting>
  <conditionalFormatting sqref="E87:Q87">
    <cfRule type="colorScale" priority="18">
      <colorScale>
        <cfvo type="min"/>
        <cfvo type="percentile" val="50"/>
        <cfvo type="max"/>
        <color rgb="FFF8696B"/>
        <color rgb="FFFFEB84"/>
        <color rgb="FF63BE7B"/>
      </colorScale>
    </cfRule>
  </conditionalFormatting>
  <conditionalFormatting sqref="E88:Q88">
    <cfRule type="colorScale" priority="60">
      <colorScale>
        <cfvo type="min"/>
        <cfvo type="percentile" val="50"/>
        <cfvo type="max"/>
        <color rgb="FFF8696B"/>
        <color rgb="FFFFEB84"/>
        <color rgb="FF63BE7B"/>
      </colorScale>
    </cfRule>
  </conditionalFormatting>
  <conditionalFormatting sqref="E89:Q89">
    <cfRule type="colorScale" priority="38">
      <colorScale>
        <cfvo type="min"/>
        <cfvo type="percentile" val="50"/>
        <cfvo type="max"/>
        <color rgb="FFF8696B"/>
        <color rgb="FFFFEB84"/>
        <color rgb="FF63BE7B"/>
      </colorScale>
    </cfRule>
  </conditionalFormatting>
  <conditionalFormatting sqref="E90:Q90">
    <cfRule type="colorScale" priority="17">
      <colorScale>
        <cfvo type="min"/>
        <cfvo type="percentile" val="50"/>
        <cfvo type="max"/>
        <color rgb="FFF8696B"/>
        <color rgb="FFFFEB84"/>
        <color rgb="FF63BE7B"/>
      </colorScale>
    </cfRule>
  </conditionalFormatting>
  <conditionalFormatting sqref="E91:Q91">
    <cfRule type="colorScale" priority="59">
      <colorScale>
        <cfvo type="min"/>
        <cfvo type="percentile" val="50"/>
        <cfvo type="max"/>
        <color rgb="FFF8696B"/>
        <color rgb="FFFFEB84"/>
        <color rgb="FF63BE7B"/>
      </colorScale>
    </cfRule>
  </conditionalFormatting>
  <conditionalFormatting sqref="E122:Q122">
    <cfRule type="colorScale" priority="37">
      <colorScale>
        <cfvo type="min"/>
        <cfvo type="percentile" val="50"/>
        <cfvo type="max"/>
        <color rgb="FFF8696B"/>
        <color rgb="FFFFEB84"/>
        <color rgb="FF63BE7B"/>
      </colorScale>
    </cfRule>
  </conditionalFormatting>
  <conditionalFormatting sqref="E123:Q123">
    <cfRule type="colorScale" priority="16">
      <colorScale>
        <cfvo type="min"/>
        <cfvo type="percentile" val="50"/>
        <cfvo type="max"/>
        <color rgb="FFF8696B"/>
        <color rgb="FFFFEB84"/>
        <color rgb="FF63BE7B"/>
      </colorScale>
    </cfRule>
  </conditionalFormatting>
  <conditionalFormatting sqref="E124:Q124">
    <cfRule type="colorScale" priority="58">
      <colorScale>
        <cfvo type="min"/>
        <cfvo type="percentile" val="50"/>
        <cfvo type="max"/>
        <color rgb="FFF8696B"/>
        <color rgb="FFFFEB84"/>
        <color rgb="FF63BE7B"/>
      </colorScale>
    </cfRule>
  </conditionalFormatting>
  <conditionalFormatting sqref="E125:Q125">
    <cfRule type="colorScale" priority="36">
      <colorScale>
        <cfvo type="min"/>
        <cfvo type="percentile" val="50"/>
        <cfvo type="max"/>
        <color rgb="FFF8696B"/>
        <color rgb="FFFFEB84"/>
        <color rgb="FF63BE7B"/>
      </colorScale>
    </cfRule>
  </conditionalFormatting>
  <conditionalFormatting sqref="E126:Q126">
    <cfRule type="colorScale" priority="15">
      <colorScale>
        <cfvo type="min"/>
        <cfvo type="percentile" val="50"/>
        <cfvo type="max"/>
        <color rgb="FFF8696B"/>
        <color rgb="FFFFEB84"/>
        <color rgb="FF63BE7B"/>
      </colorScale>
    </cfRule>
  </conditionalFormatting>
  <conditionalFormatting sqref="E127:Q127">
    <cfRule type="colorScale" priority="57">
      <colorScale>
        <cfvo type="min"/>
        <cfvo type="percentile" val="50"/>
        <cfvo type="max"/>
        <color rgb="FFF8696B"/>
        <color rgb="FFFFEB84"/>
        <color rgb="FF63BE7B"/>
      </colorScale>
    </cfRule>
  </conditionalFormatting>
  <conditionalFormatting sqref="E158:Q158">
    <cfRule type="colorScale" priority="35">
      <colorScale>
        <cfvo type="min"/>
        <cfvo type="percentile" val="50"/>
        <cfvo type="max"/>
        <color rgb="FFF8696B"/>
        <color rgb="FFFFEB84"/>
        <color rgb="FF63BE7B"/>
      </colorScale>
    </cfRule>
  </conditionalFormatting>
  <conditionalFormatting sqref="E159:Q159">
    <cfRule type="colorScale" priority="13">
      <colorScale>
        <cfvo type="min"/>
        <cfvo type="percentile" val="50"/>
        <cfvo type="max"/>
        <color rgb="FFF8696B"/>
        <color rgb="FFFFEB84"/>
        <color rgb="FF63BE7B"/>
      </colorScale>
    </cfRule>
  </conditionalFormatting>
  <conditionalFormatting sqref="E160:Q160">
    <cfRule type="colorScale" priority="56">
      <colorScale>
        <cfvo type="min"/>
        <cfvo type="percentile" val="50"/>
        <cfvo type="max"/>
        <color rgb="FFF8696B"/>
        <color rgb="FFFFEB84"/>
        <color rgb="FF63BE7B"/>
      </colorScale>
    </cfRule>
  </conditionalFormatting>
  <conditionalFormatting sqref="E161:Q161">
    <cfRule type="colorScale" priority="34">
      <colorScale>
        <cfvo type="min"/>
        <cfvo type="percentile" val="50"/>
        <cfvo type="max"/>
        <color rgb="FFF8696B"/>
        <color rgb="FFFFEB84"/>
        <color rgb="FF63BE7B"/>
      </colorScale>
    </cfRule>
  </conditionalFormatting>
  <conditionalFormatting sqref="E162:Q162">
    <cfRule type="colorScale" priority="12">
      <colorScale>
        <cfvo type="min"/>
        <cfvo type="percentile" val="50"/>
        <cfvo type="max"/>
        <color rgb="FFF8696B"/>
        <color rgb="FFFFEB84"/>
        <color rgb="FF63BE7B"/>
      </colorScale>
    </cfRule>
  </conditionalFormatting>
  <conditionalFormatting sqref="E163:Q163">
    <cfRule type="colorScale" priority="55">
      <colorScale>
        <cfvo type="min"/>
        <cfvo type="percentile" val="50"/>
        <cfvo type="max"/>
        <color rgb="FFF8696B"/>
        <color rgb="FFFFEB84"/>
        <color rgb="FF63BE7B"/>
      </colorScale>
    </cfRule>
  </conditionalFormatting>
  <conditionalFormatting sqref="E194:Q194">
    <cfRule type="colorScale" priority="33">
      <colorScale>
        <cfvo type="min"/>
        <cfvo type="percentile" val="50"/>
        <cfvo type="max"/>
        <color rgb="FFF8696B"/>
        <color rgb="FFFFEB84"/>
        <color rgb="FF63BE7B"/>
      </colorScale>
    </cfRule>
  </conditionalFormatting>
  <conditionalFormatting sqref="E195:Q195">
    <cfRule type="colorScale" priority="11">
      <colorScale>
        <cfvo type="min"/>
        <cfvo type="percentile" val="50"/>
        <cfvo type="max"/>
        <color rgb="FFF8696B"/>
        <color rgb="FFFFEB84"/>
        <color rgb="FF63BE7B"/>
      </colorScale>
    </cfRule>
  </conditionalFormatting>
  <conditionalFormatting sqref="E196:Q196">
    <cfRule type="colorScale" priority="54">
      <colorScale>
        <cfvo type="min"/>
        <cfvo type="percentile" val="50"/>
        <cfvo type="max"/>
        <color rgb="FFF8696B"/>
        <color rgb="FFFFEB84"/>
        <color rgb="FF63BE7B"/>
      </colorScale>
    </cfRule>
  </conditionalFormatting>
  <conditionalFormatting sqref="E197:Q197">
    <cfRule type="colorScale" priority="32">
      <colorScale>
        <cfvo type="min"/>
        <cfvo type="percentile" val="50"/>
        <cfvo type="max"/>
        <color rgb="FFF8696B"/>
        <color rgb="FFFFEB84"/>
        <color rgb="FF63BE7B"/>
      </colorScale>
    </cfRule>
  </conditionalFormatting>
  <conditionalFormatting sqref="E198:Q198">
    <cfRule type="colorScale" priority="10">
      <colorScale>
        <cfvo type="min"/>
        <cfvo type="percentile" val="50"/>
        <cfvo type="max"/>
        <color rgb="FFF8696B"/>
        <color rgb="FFFFEB84"/>
        <color rgb="FF63BE7B"/>
      </colorScale>
    </cfRule>
  </conditionalFormatting>
  <conditionalFormatting sqref="E199:Q199">
    <cfRule type="colorScale" priority="53">
      <colorScale>
        <cfvo type="min"/>
        <cfvo type="percentile" val="50"/>
        <cfvo type="max"/>
        <color rgb="FFF8696B"/>
        <color rgb="FFFFEB84"/>
        <color rgb="FF63BE7B"/>
      </colorScale>
    </cfRule>
  </conditionalFormatting>
  <conditionalFormatting sqref="E227:Q227">
    <cfRule type="colorScale" priority="31">
      <colorScale>
        <cfvo type="min"/>
        <cfvo type="percentile" val="50"/>
        <cfvo type="max"/>
        <color rgb="FFF8696B"/>
        <color rgb="FFFFEB84"/>
        <color rgb="FF63BE7B"/>
      </colorScale>
    </cfRule>
  </conditionalFormatting>
  <conditionalFormatting sqref="E228:Q228">
    <cfRule type="colorScale" priority="9">
      <colorScale>
        <cfvo type="min"/>
        <cfvo type="percentile" val="50"/>
        <cfvo type="max"/>
        <color rgb="FFF8696B"/>
        <color rgb="FFFFEB84"/>
        <color rgb="FF63BE7B"/>
      </colorScale>
    </cfRule>
  </conditionalFormatting>
  <conditionalFormatting sqref="E229:Q229">
    <cfRule type="colorScale" priority="52">
      <colorScale>
        <cfvo type="min"/>
        <cfvo type="percentile" val="50"/>
        <cfvo type="max"/>
        <color rgb="FFF8696B"/>
        <color rgb="FFFFEB84"/>
        <color rgb="FF63BE7B"/>
      </colorScale>
    </cfRule>
  </conditionalFormatting>
  <conditionalFormatting sqref="E230:Q230">
    <cfRule type="colorScale" priority="30">
      <colorScale>
        <cfvo type="min"/>
        <cfvo type="percentile" val="50"/>
        <cfvo type="max"/>
        <color rgb="FFF8696B"/>
        <color rgb="FFFFEB84"/>
        <color rgb="FF63BE7B"/>
      </colorScale>
    </cfRule>
  </conditionalFormatting>
  <conditionalFormatting sqref="E231:Q231">
    <cfRule type="colorScale" priority="8">
      <colorScale>
        <cfvo type="min"/>
        <cfvo type="percentile" val="50"/>
        <cfvo type="max"/>
        <color rgb="FFF8696B"/>
        <color rgb="FFFFEB84"/>
        <color rgb="FF63BE7B"/>
      </colorScale>
    </cfRule>
  </conditionalFormatting>
  <conditionalFormatting sqref="E232:Q232">
    <cfRule type="colorScale" priority="51">
      <colorScale>
        <cfvo type="min"/>
        <cfvo type="percentile" val="50"/>
        <cfvo type="max"/>
        <color rgb="FFF8696B"/>
        <color rgb="FFFFEB84"/>
        <color rgb="FF63BE7B"/>
      </colorScale>
    </cfRule>
  </conditionalFormatting>
  <conditionalFormatting sqref="E263:Q263">
    <cfRule type="colorScale" priority="29">
      <colorScale>
        <cfvo type="min"/>
        <cfvo type="percentile" val="50"/>
        <cfvo type="max"/>
        <color rgb="FFF8696B"/>
        <color rgb="FFFFEB84"/>
        <color rgb="FF63BE7B"/>
      </colorScale>
    </cfRule>
  </conditionalFormatting>
  <conditionalFormatting sqref="E264:Q264">
    <cfRule type="colorScale" priority="7">
      <colorScale>
        <cfvo type="min"/>
        <cfvo type="percentile" val="50"/>
        <cfvo type="max"/>
        <color rgb="FFF8696B"/>
        <color rgb="FFFFEB84"/>
        <color rgb="FF63BE7B"/>
      </colorScale>
    </cfRule>
  </conditionalFormatting>
  <conditionalFormatting sqref="E265:Q265">
    <cfRule type="colorScale" priority="50">
      <colorScale>
        <cfvo type="min"/>
        <cfvo type="percentile" val="50"/>
        <cfvo type="max"/>
        <color rgb="FFF8696B"/>
        <color rgb="FFFFEB84"/>
        <color rgb="FF63BE7B"/>
      </colorScale>
    </cfRule>
  </conditionalFormatting>
  <conditionalFormatting sqref="E266:Q266">
    <cfRule type="colorScale" priority="28">
      <colorScale>
        <cfvo type="min"/>
        <cfvo type="percentile" val="50"/>
        <cfvo type="max"/>
        <color rgb="FFF8696B"/>
        <color rgb="FFFFEB84"/>
        <color rgb="FF63BE7B"/>
      </colorScale>
    </cfRule>
  </conditionalFormatting>
  <conditionalFormatting sqref="E267:Q267">
    <cfRule type="colorScale" priority="6">
      <colorScale>
        <cfvo type="min"/>
        <cfvo type="percentile" val="50"/>
        <cfvo type="max"/>
        <color rgb="FFF8696B"/>
        <color rgb="FFFFEB84"/>
        <color rgb="FF63BE7B"/>
      </colorScale>
    </cfRule>
  </conditionalFormatting>
  <conditionalFormatting sqref="E268:Q268">
    <cfRule type="colorScale" priority="49">
      <colorScale>
        <cfvo type="min"/>
        <cfvo type="percentile" val="50"/>
        <cfvo type="max"/>
        <color rgb="FFF8696B"/>
        <color rgb="FFFFEB84"/>
        <color rgb="FF63BE7B"/>
      </colorScale>
    </cfRule>
  </conditionalFormatting>
  <conditionalFormatting sqref="E299:Q299">
    <cfRule type="colorScale" priority="27">
      <colorScale>
        <cfvo type="min"/>
        <cfvo type="percentile" val="50"/>
        <cfvo type="max"/>
        <color rgb="FFF8696B"/>
        <color rgb="FFFFEB84"/>
        <color rgb="FF63BE7B"/>
      </colorScale>
    </cfRule>
  </conditionalFormatting>
  <conditionalFormatting sqref="E300:Q300">
    <cfRule type="colorScale" priority="5">
      <colorScale>
        <cfvo type="min"/>
        <cfvo type="percentile" val="50"/>
        <cfvo type="max"/>
        <color rgb="FFF8696B"/>
        <color rgb="FFFFEB84"/>
        <color rgb="FF63BE7B"/>
      </colorScale>
    </cfRule>
  </conditionalFormatting>
  <conditionalFormatting sqref="E301:Q301">
    <cfRule type="colorScale" priority="48">
      <colorScale>
        <cfvo type="min"/>
        <cfvo type="percentile" val="50"/>
        <cfvo type="max"/>
        <color rgb="FFF8696B"/>
        <color rgb="FFFFEB84"/>
        <color rgb="FF63BE7B"/>
      </colorScale>
    </cfRule>
  </conditionalFormatting>
  <conditionalFormatting sqref="E302:Q302">
    <cfRule type="colorScale" priority="26">
      <colorScale>
        <cfvo type="min"/>
        <cfvo type="percentile" val="50"/>
        <cfvo type="max"/>
        <color rgb="FFF8696B"/>
        <color rgb="FFFFEB84"/>
        <color rgb="FF63BE7B"/>
      </colorScale>
    </cfRule>
  </conditionalFormatting>
  <conditionalFormatting sqref="E303:Q303">
    <cfRule type="colorScale" priority="4">
      <colorScale>
        <cfvo type="min"/>
        <cfvo type="percentile" val="50"/>
        <cfvo type="max"/>
        <color rgb="FFF8696B"/>
        <color rgb="FFFFEB84"/>
        <color rgb="FF63BE7B"/>
      </colorScale>
    </cfRule>
  </conditionalFormatting>
  <conditionalFormatting sqref="E304:Q304">
    <cfRule type="colorScale" priority="47">
      <colorScale>
        <cfvo type="min"/>
        <cfvo type="percentile" val="50"/>
        <cfvo type="max"/>
        <color rgb="FFF8696B"/>
        <color rgb="FFFFEB84"/>
        <color rgb="FF63BE7B"/>
      </colorScale>
    </cfRule>
  </conditionalFormatting>
  <conditionalFormatting sqref="E335:Q335">
    <cfRule type="colorScale" priority="25">
      <colorScale>
        <cfvo type="min"/>
        <cfvo type="percentile" val="50"/>
        <cfvo type="max"/>
        <color rgb="FFF8696B"/>
        <color rgb="FFFFEB84"/>
        <color rgb="FF63BE7B"/>
      </colorScale>
    </cfRule>
  </conditionalFormatting>
  <conditionalFormatting sqref="E336:Q336">
    <cfRule type="colorScale" priority="3">
      <colorScale>
        <cfvo type="min"/>
        <cfvo type="percentile" val="50"/>
        <cfvo type="max"/>
        <color rgb="FFF8696B"/>
        <color rgb="FFFFEB84"/>
        <color rgb="FF63BE7B"/>
      </colorScale>
    </cfRule>
  </conditionalFormatting>
  <conditionalFormatting sqref="E337:Q337">
    <cfRule type="colorScale" priority="46">
      <colorScale>
        <cfvo type="min"/>
        <cfvo type="percentile" val="50"/>
        <cfvo type="max"/>
        <color rgb="FFF8696B"/>
        <color rgb="FFFFEB84"/>
        <color rgb="FF63BE7B"/>
      </colorScale>
    </cfRule>
  </conditionalFormatting>
  <conditionalFormatting sqref="E338:Q338">
    <cfRule type="colorScale" priority="24">
      <colorScale>
        <cfvo type="min"/>
        <cfvo type="percentile" val="50"/>
        <cfvo type="max"/>
        <color rgb="FFF8696B"/>
        <color rgb="FFFFEB84"/>
        <color rgb="FF63BE7B"/>
      </colorScale>
    </cfRule>
  </conditionalFormatting>
  <conditionalFormatting sqref="E339:Q339">
    <cfRule type="colorScale" priority="2">
      <colorScale>
        <cfvo type="min"/>
        <cfvo type="percentile" val="50"/>
        <cfvo type="max"/>
        <color rgb="FFF8696B"/>
        <color rgb="FFFFEB84"/>
        <color rgb="FF63BE7B"/>
      </colorScale>
    </cfRule>
  </conditionalFormatting>
  <conditionalFormatting sqref="E340:Q340">
    <cfRule type="colorScale" priority="45">
      <colorScale>
        <cfvo type="min"/>
        <cfvo type="percentile" val="50"/>
        <cfvo type="max"/>
        <color rgb="FFF8696B"/>
        <color rgb="FFFFEB84"/>
        <color rgb="FF63BE7B"/>
      </colorScale>
    </cfRule>
  </conditionalFormatting>
  <conditionalFormatting sqref="E371:Q371">
    <cfRule type="colorScale" priority="23">
      <colorScale>
        <cfvo type="min"/>
        <cfvo type="percentile" val="50"/>
        <cfvo type="max"/>
        <color rgb="FFF8696B"/>
        <color rgb="FFFFEB84"/>
        <color rgb="FF63BE7B"/>
      </colorScale>
    </cfRule>
  </conditionalFormatting>
  <conditionalFormatting sqref="E372:Q372">
    <cfRule type="colorScale" priority="1">
      <colorScale>
        <cfvo type="min"/>
        <cfvo type="percentile" val="50"/>
        <cfvo type="max"/>
        <color rgb="FFF8696B"/>
        <color rgb="FFFFEB84"/>
        <color rgb="FF63BE7B"/>
      </colorScale>
    </cfRule>
  </conditionalFormatting>
  <conditionalFormatting sqref="E373:Q373">
    <cfRule type="colorScale" priority="44">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E85E1-5313-4E8B-B34F-F676CA313CBD}">
  <sheetPr filterMode="1"/>
  <dimension ref="A1:P373"/>
  <sheetViews>
    <sheetView workbookViewId="0">
      <selection activeCell="C18" sqref="C18"/>
    </sheetView>
  </sheetViews>
  <sheetFormatPr defaultRowHeight="15" x14ac:dyDescent="0.25"/>
  <cols>
    <col min="1" max="1" width="11.28515625" bestFit="1" customWidth="1"/>
    <col min="2" max="2" width="7.28515625" bestFit="1" customWidth="1"/>
    <col min="3" max="3" width="9.7109375" bestFit="1" customWidth="1"/>
    <col min="4" max="4" width="23.140625" bestFit="1" customWidth="1"/>
    <col min="5" max="5" width="16.28515625" bestFit="1" customWidth="1"/>
    <col min="6" max="6" width="12" bestFit="1" customWidth="1"/>
    <col min="7" max="7" width="20.42578125" bestFit="1" customWidth="1"/>
    <col min="8" max="8" width="14.85546875" bestFit="1" customWidth="1"/>
    <col min="9" max="9" width="8.42578125" bestFit="1" customWidth="1"/>
    <col min="10" max="10" width="13.42578125" bestFit="1" customWidth="1"/>
    <col min="11" max="11" width="22.28515625" bestFit="1" customWidth="1"/>
    <col min="12" max="12" width="26.28515625" bestFit="1" customWidth="1"/>
    <col min="13" max="13" width="8.85546875" bestFit="1" customWidth="1"/>
    <col min="14" max="14" width="26.28515625" bestFit="1" customWidth="1"/>
    <col min="15" max="15" width="37.140625" bestFit="1" customWidth="1"/>
    <col min="16" max="16" width="22.140625" bestFit="1" customWidth="1"/>
  </cols>
  <sheetData>
    <row r="1" spans="1:16" ht="15.75" x14ac:dyDescent="0.25">
      <c r="A1" s="1" t="s">
        <v>30</v>
      </c>
      <c r="B1" s="1" t="s">
        <v>31</v>
      </c>
      <c r="C1" s="1" t="s">
        <v>32</v>
      </c>
      <c r="D1" s="1" t="s">
        <v>33</v>
      </c>
      <c r="E1" s="1" t="s">
        <v>34</v>
      </c>
      <c r="F1" s="1" t="s">
        <v>35</v>
      </c>
      <c r="G1" s="1" t="s">
        <v>36</v>
      </c>
      <c r="H1" s="1" t="s">
        <v>37</v>
      </c>
      <c r="I1" s="1" t="s">
        <v>38</v>
      </c>
      <c r="J1" s="1" t="s">
        <v>39</v>
      </c>
      <c r="K1" s="1" t="s">
        <v>40</v>
      </c>
      <c r="L1" s="1" t="s">
        <v>41</v>
      </c>
      <c r="M1" s="1" t="s">
        <v>42</v>
      </c>
      <c r="N1" s="1" t="s">
        <v>43</v>
      </c>
      <c r="O1" s="1" t="s">
        <v>44</v>
      </c>
      <c r="P1" s="1" t="s">
        <v>45</v>
      </c>
    </row>
    <row r="2" spans="1:16" hidden="1" x14ac:dyDescent="0.25">
      <c r="A2" t="s">
        <v>60</v>
      </c>
      <c r="B2">
        <v>2013</v>
      </c>
      <c r="C2" t="s">
        <v>62</v>
      </c>
      <c r="D2">
        <v>107.5</v>
      </c>
      <c r="E2">
        <v>106.3</v>
      </c>
      <c r="F2">
        <v>108.1</v>
      </c>
      <c r="G2">
        <v>104.9</v>
      </c>
      <c r="H2">
        <v>106.1</v>
      </c>
      <c r="I2">
        <v>103.9</v>
      </c>
      <c r="J2">
        <v>101.9</v>
      </c>
      <c r="K2">
        <v>106.1</v>
      </c>
      <c r="L2">
        <v>106.8</v>
      </c>
      <c r="M2">
        <v>103.1</v>
      </c>
      <c r="N2">
        <v>104.8</v>
      </c>
      <c r="O2">
        <v>106.7</v>
      </c>
      <c r="P2">
        <v>105.5</v>
      </c>
    </row>
    <row r="3" spans="1:16" hidden="1" x14ac:dyDescent="0.25">
      <c r="A3" t="s">
        <v>85</v>
      </c>
      <c r="B3">
        <v>2013</v>
      </c>
      <c r="C3" t="s">
        <v>62</v>
      </c>
      <c r="D3">
        <v>110.5</v>
      </c>
      <c r="E3">
        <v>109.1</v>
      </c>
      <c r="F3">
        <v>113</v>
      </c>
      <c r="G3">
        <v>103.6</v>
      </c>
      <c r="H3">
        <v>103.4</v>
      </c>
      <c r="I3">
        <v>102.3</v>
      </c>
      <c r="J3">
        <v>102.9</v>
      </c>
      <c r="K3">
        <v>105.8</v>
      </c>
      <c r="L3">
        <v>105.1</v>
      </c>
      <c r="M3">
        <v>101.8</v>
      </c>
      <c r="N3">
        <v>105.1</v>
      </c>
      <c r="O3">
        <v>107.9</v>
      </c>
      <c r="P3">
        <v>105.9</v>
      </c>
    </row>
    <row r="4" spans="1:16" hidden="1" x14ac:dyDescent="0.25">
      <c r="A4" t="s">
        <v>104</v>
      </c>
      <c r="B4">
        <v>2013</v>
      </c>
      <c r="C4" t="s">
        <v>62</v>
      </c>
      <c r="D4">
        <v>108.4</v>
      </c>
      <c r="E4">
        <v>107.3</v>
      </c>
      <c r="F4">
        <v>110</v>
      </c>
      <c r="G4">
        <v>104.4</v>
      </c>
      <c r="H4">
        <v>105.1</v>
      </c>
      <c r="I4">
        <v>103.2</v>
      </c>
      <c r="J4">
        <v>102.2</v>
      </c>
      <c r="K4">
        <v>106</v>
      </c>
      <c r="L4">
        <v>106.2</v>
      </c>
      <c r="M4">
        <v>102.7</v>
      </c>
      <c r="N4">
        <v>104.9</v>
      </c>
      <c r="O4">
        <v>107.3</v>
      </c>
      <c r="P4">
        <v>105.6</v>
      </c>
    </row>
    <row r="5" spans="1:16" hidden="1" x14ac:dyDescent="0.25">
      <c r="A5" t="s">
        <v>60</v>
      </c>
      <c r="B5">
        <v>2013</v>
      </c>
      <c r="C5" t="s">
        <v>116</v>
      </c>
      <c r="D5">
        <v>109.2</v>
      </c>
      <c r="E5">
        <v>108.7</v>
      </c>
      <c r="F5">
        <v>110.2</v>
      </c>
      <c r="G5">
        <v>105.4</v>
      </c>
      <c r="H5">
        <v>106.7</v>
      </c>
      <c r="I5">
        <v>104</v>
      </c>
      <c r="J5">
        <v>102.4</v>
      </c>
      <c r="K5">
        <v>105.9</v>
      </c>
      <c r="L5">
        <v>105.7</v>
      </c>
      <c r="M5">
        <v>103.1</v>
      </c>
      <c r="N5">
        <v>105.1</v>
      </c>
      <c r="O5">
        <v>107.7</v>
      </c>
      <c r="P5">
        <v>106.3</v>
      </c>
    </row>
    <row r="6" spans="1:16" hidden="1" x14ac:dyDescent="0.25">
      <c r="A6" t="s">
        <v>85</v>
      </c>
      <c r="B6">
        <v>2013</v>
      </c>
      <c r="C6" t="s">
        <v>116</v>
      </c>
      <c r="D6">
        <v>112.9</v>
      </c>
      <c r="E6">
        <v>112.9</v>
      </c>
      <c r="F6">
        <v>116.9</v>
      </c>
      <c r="G6">
        <v>104</v>
      </c>
      <c r="H6">
        <v>103.5</v>
      </c>
      <c r="I6">
        <v>103.1</v>
      </c>
      <c r="J6">
        <v>104.9</v>
      </c>
      <c r="K6">
        <v>104.1</v>
      </c>
      <c r="L6">
        <v>103.8</v>
      </c>
      <c r="M6">
        <v>102.3</v>
      </c>
      <c r="N6">
        <v>106</v>
      </c>
      <c r="O6">
        <v>109</v>
      </c>
      <c r="P6">
        <v>107.2</v>
      </c>
    </row>
    <row r="7" spans="1:16" hidden="1" x14ac:dyDescent="0.25">
      <c r="A7" t="s">
        <v>104</v>
      </c>
      <c r="B7">
        <v>2013</v>
      </c>
      <c r="C7" t="s">
        <v>116</v>
      </c>
      <c r="D7">
        <v>110.4</v>
      </c>
      <c r="E7">
        <v>110.2</v>
      </c>
      <c r="F7">
        <v>112.8</v>
      </c>
      <c r="G7">
        <v>104.9</v>
      </c>
      <c r="H7">
        <v>105.5</v>
      </c>
      <c r="I7">
        <v>103.6</v>
      </c>
      <c r="J7">
        <v>103.2</v>
      </c>
      <c r="K7">
        <v>105.3</v>
      </c>
      <c r="L7">
        <v>105.1</v>
      </c>
      <c r="M7">
        <v>102.8</v>
      </c>
      <c r="N7">
        <v>105.5</v>
      </c>
      <c r="O7">
        <v>108.3</v>
      </c>
      <c r="P7">
        <v>106.6</v>
      </c>
    </row>
    <row r="8" spans="1:16" hidden="1" x14ac:dyDescent="0.25">
      <c r="A8" t="s">
        <v>60</v>
      </c>
      <c r="B8">
        <v>2013</v>
      </c>
      <c r="C8" t="s">
        <v>138</v>
      </c>
      <c r="D8">
        <v>110.2</v>
      </c>
      <c r="E8">
        <v>108.8</v>
      </c>
      <c r="F8">
        <v>109.9</v>
      </c>
      <c r="G8">
        <v>105.6</v>
      </c>
      <c r="H8">
        <v>106.2</v>
      </c>
      <c r="I8">
        <v>105.7</v>
      </c>
      <c r="J8">
        <v>101.4</v>
      </c>
      <c r="K8">
        <v>105.7</v>
      </c>
      <c r="L8">
        <v>105</v>
      </c>
      <c r="M8">
        <v>103.3</v>
      </c>
      <c r="N8">
        <v>105.6</v>
      </c>
      <c r="O8">
        <v>108.2</v>
      </c>
      <c r="P8">
        <v>106.6</v>
      </c>
    </row>
    <row r="9" spans="1:16" hidden="1" x14ac:dyDescent="0.25">
      <c r="A9" t="s">
        <v>85</v>
      </c>
      <c r="B9">
        <v>2013</v>
      </c>
      <c r="C9" t="s">
        <v>138</v>
      </c>
      <c r="D9">
        <v>113.9</v>
      </c>
      <c r="E9">
        <v>111.4</v>
      </c>
      <c r="F9">
        <v>113.2</v>
      </c>
      <c r="G9">
        <v>104.3</v>
      </c>
      <c r="H9">
        <v>102.7</v>
      </c>
      <c r="I9">
        <v>104.9</v>
      </c>
      <c r="J9">
        <v>103.8</v>
      </c>
      <c r="K9">
        <v>103.5</v>
      </c>
      <c r="L9">
        <v>102.6</v>
      </c>
      <c r="M9">
        <v>102.4</v>
      </c>
      <c r="N9">
        <v>107</v>
      </c>
      <c r="O9">
        <v>109.8</v>
      </c>
      <c r="P9">
        <v>107.3</v>
      </c>
    </row>
    <row r="10" spans="1:16" hidden="1" x14ac:dyDescent="0.25">
      <c r="A10" t="s">
        <v>104</v>
      </c>
      <c r="B10">
        <v>2013</v>
      </c>
      <c r="C10" t="s">
        <v>138</v>
      </c>
      <c r="D10">
        <v>111.4</v>
      </c>
      <c r="E10">
        <v>109.7</v>
      </c>
      <c r="F10">
        <v>111.2</v>
      </c>
      <c r="G10">
        <v>105.1</v>
      </c>
      <c r="H10">
        <v>104.9</v>
      </c>
      <c r="I10">
        <v>105.3</v>
      </c>
      <c r="J10">
        <v>102.2</v>
      </c>
      <c r="K10">
        <v>105</v>
      </c>
      <c r="L10">
        <v>104.2</v>
      </c>
      <c r="M10">
        <v>103</v>
      </c>
      <c r="N10">
        <v>106.2</v>
      </c>
      <c r="O10">
        <v>108.9</v>
      </c>
      <c r="P10">
        <v>106.9</v>
      </c>
    </row>
    <row r="11" spans="1:16" hidden="1" x14ac:dyDescent="0.25">
      <c r="A11" t="s">
        <v>60</v>
      </c>
      <c r="B11">
        <v>2013</v>
      </c>
      <c r="C11" t="s">
        <v>154</v>
      </c>
      <c r="D11">
        <v>110.2</v>
      </c>
      <c r="E11">
        <v>109.5</v>
      </c>
      <c r="F11">
        <v>106.9</v>
      </c>
      <c r="G11">
        <v>106.3</v>
      </c>
      <c r="H11">
        <v>105.7</v>
      </c>
      <c r="I11">
        <v>108.3</v>
      </c>
      <c r="J11">
        <v>103.4</v>
      </c>
      <c r="K11">
        <v>105.7</v>
      </c>
      <c r="L11">
        <v>104.2</v>
      </c>
      <c r="M11">
        <v>103.2</v>
      </c>
      <c r="N11">
        <v>106.5</v>
      </c>
      <c r="O11">
        <v>108.8</v>
      </c>
      <c r="P11">
        <v>107.1</v>
      </c>
    </row>
    <row r="12" spans="1:16" hidden="1" x14ac:dyDescent="0.25">
      <c r="A12" t="s">
        <v>85</v>
      </c>
      <c r="B12">
        <v>2013</v>
      </c>
      <c r="C12" t="s">
        <v>154</v>
      </c>
      <c r="D12">
        <v>114.6</v>
      </c>
      <c r="E12">
        <v>113.4</v>
      </c>
      <c r="F12">
        <v>106</v>
      </c>
      <c r="G12">
        <v>104.7</v>
      </c>
      <c r="H12">
        <v>102.1</v>
      </c>
      <c r="I12">
        <v>109.5</v>
      </c>
      <c r="J12">
        <v>109.7</v>
      </c>
      <c r="K12">
        <v>104.6</v>
      </c>
      <c r="L12">
        <v>102</v>
      </c>
      <c r="M12">
        <v>103.5</v>
      </c>
      <c r="N12">
        <v>108.2</v>
      </c>
      <c r="O12">
        <v>110.6</v>
      </c>
      <c r="P12">
        <v>108.8</v>
      </c>
    </row>
    <row r="13" spans="1:16" hidden="1" x14ac:dyDescent="0.25">
      <c r="A13" t="s">
        <v>104</v>
      </c>
      <c r="B13">
        <v>2013</v>
      </c>
      <c r="C13" t="s">
        <v>154</v>
      </c>
      <c r="D13">
        <v>111.6</v>
      </c>
      <c r="E13">
        <v>110.9</v>
      </c>
      <c r="F13">
        <v>106.6</v>
      </c>
      <c r="G13">
        <v>105.7</v>
      </c>
      <c r="H13">
        <v>104.4</v>
      </c>
      <c r="I13">
        <v>108.9</v>
      </c>
      <c r="J13">
        <v>105.5</v>
      </c>
      <c r="K13">
        <v>105.3</v>
      </c>
      <c r="L13">
        <v>103.5</v>
      </c>
      <c r="M13">
        <v>103.3</v>
      </c>
      <c r="N13">
        <v>107.2</v>
      </c>
      <c r="O13">
        <v>109.6</v>
      </c>
      <c r="P13">
        <v>107.7</v>
      </c>
    </row>
    <row r="14" spans="1:16" x14ac:dyDescent="0.25">
      <c r="A14" t="s">
        <v>60</v>
      </c>
      <c r="B14">
        <v>2013</v>
      </c>
      <c r="C14" t="s">
        <v>167</v>
      </c>
      <c r="D14">
        <v>110.9</v>
      </c>
      <c r="E14">
        <v>109.8</v>
      </c>
      <c r="F14">
        <v>105.9</v>
      </c>
      <c r="G14">
        <v>107.5</v>
      </c>
      <c r="H14">
        <v>105.3</v>
      </c>
      <c r="I14">
        <v>108.1</v>
      </c>
      <c r="J14">
        <v>107.3</v>
      </c>
      <c r="K14">
        <v>106.1</v>
      </c>
      <c r="L14">
        <v>103.7</v>
      </c>
      <c r="M14">
        <v>104</v>
      </c>
      <c r="N14">
        <v>107.4</v>
      </c>
      <c r="O14">
        <v>109.9</v>
      </c>
      <c r="P14">
        <v>108.1</v>
      </c>
    </row>
    <row r="15" spans="1:16" x14ac:dyDescent="0.25">
      <c r="A15" t="s">
        <v>85</v>
      </c>
      <c r="B15">
        <v>2013</v>
      </c>
      <c r="C15" t="s">
        <v>167</v>
      </c>
      <c r="D15">
        <v>115.4</v>
      </c>
      <c r="E15">
        <v>114.2</v>
      </c>
      <c r="F15">
        <v>102.7</v>
      </c>
      <c r="G15">
        <v>105.5</v>
      </c>
      <c r="H15">
        <v>101.5</v>
      </c>
      <c r="I15">
        <v>110.6</v>
      </c>
      <c r="J15">
        <v>123.7</v>
      </c>
      <c r="K15">
        <v>105.2</v>
      </c>
      <c r="L15">
        <v>101.9</v>
      </c>
      <c r="M15">
        <v>105</v>
      </c>
      <c r="N15">
        <v>109.1</v>
      </c>
      <c r="O15">
        <v>111.3</v>
      </c>
      <c r="P15">
        <v>111.1</v>
      </c>
    </row>
    <row r="16" spans="1:16" x14ac:dyDescent="0.25">
      <c r="A16" t="s">
        <v>104</v>
      </c>
      <c r="B16">
        <v>2013</v>
      </c>
      <c r="C16" t="s">
        <v>167</v>
      </c>
      <c r="D16">
        <v>112.3</v>
      </c>
      <c r="E16">
        <v>111.3</v>
      </c>
      <c r="F16">
        <v>104.7</v>
      </c>
      <c r="G16">
        <v>106.8</v>
      </c>
      <c r="H16">
        <v>103.9</v>
      </c>
      <c r="I16">
        <v>109.3</v>
      </c>
      <c r="J16">
        <v>112.9</v>
      </c>
      <c r="K16">
        <v>105.8</v>
      </c>
      <c r="L16">
        <v>103.1</v>
      </c>
      <c r="M16">
        <v>104.3</v>
      </c>
      <c r="N16">
        <v>108.1</v>
      </c>
      <c r="O16">
        <v>110.5</v>
      </c>
      <c r="P16">
        <v>109.2</v>
      </c>
    </row>
    <row r="17" spans="1:16" x14ac:dyDescent="0.25">
      <c r="A17" t="s">
        <v>60</v>
      </c>
      <c r="B17">
        <v>2013</v>
      </c>
      <c r="C17" t="s">
        <v>177</v>
      </c>
      <c r="D17">
        <v>112.3</v>
      </c>
      <c r="E17">
        <v>112.1</v>
      </c>
      <c r="F17">
        <v>108.1</v>
      </c>
      <c r="G17">
        <v>108.3</v>
      </c>
      <c r="H17">
        <v>105.9</v>
      </c>
      <c r="I17">
        <v>109.2</v>
      </c>
      <c r="J17">
        <v>118</v>
      </c>
      <c r="K17">
        <v>106.8</v>
      </c>
      <c r="L17">
        <v>104.1</v>
      </c>
      <c r="M17">
        <v>105.4</v>
      </c>
      <c r="N17">
        <v>108.2</v>
      </c>
      <c r="O17">
        <v>111</v>
      </c>
      <c r="P17">
        <v>110.6</v>
      </c>
    </row>
    <row r="18" spans="1:16" x14ac:dyDescent="0.25">
      <c r="A18" t="s">
        <v>85</v>
      </c>
      <c r="B18">
        <v>2013</v>
      </c>
      <c r="C18" t="s">
        <v>177</v>
      </c>
      <c r="D18">
        <v>117</v>
      </c>
      <c r="E18">
        <v>120.1</v>
      </c>
      <c r="F18">
        <v>112.5</v>
      </c>
      <c r="G18">
        <v>107.3</v>
      </c>
      <c r="H18">
        <v>101.3</v>
      </c>
      <c r="I18">
        <v>112.4</v>
      </c>
      <c r="J18">
        <v>143.6</v>
      </c>
      <c r="K18">
        <v>105.4</v>
      </c>
      <c r="L18">
        <v>101.4</v>
      </c>
      <c r="M18">
        <v>106.4</v>
      </c>
      <c r="N18">
        <v>110</v>
      </c>
      <c r="O18">
        <v>112.2</v>
      </c>
      <c r="P18">
        <v>115</v>
      </c>
    </row>
    <row r="19" spans="1:16" x14ac:dyDescent="0.25">
      <c r="A19" t="s">
        <v>104</v>
      </c>
      <c r="B19">
        <v>2013</v>
      </c>
      <c r="C19" t="s">
        <v>177</v>
      </c>
      <c r="D19">
        <v>113.8</v>
      </c>
      <c r="E19">
        <v>114.9</v>
      </c>
      <c r="F19">
        <v>109.8</v>
      </c>
      <c r="G19">
        <v>107.9</v>
      </c>
      <c r="H19">
        <v>104.2</v>
      </c>
      <c r="I19">
        <v>110.7</v>
      </c>
      <c r="J19">
        <v>126.7</v>
      </c>
      <c r="K19">
        <v>106.3</v>
      </c>
      <c r="L19">
        <v>103.2</v>
      </c>
      <c r="M19">
        <v>105.7</v>
      </c>
      <c r="N19">
        <v>109</v>
      </c>
      <c r="O19">
        <v>111.6</v>
      </c>
      <c r="P19">
        <v>112.2</v>
      </c>
    </row>
    <row r="20" spans="1:16" hidden="1" x14ac:dyDescent="0.25">
      <c r="A20" t="s">
        <v>60</v>
      </c>
      <c r="B20">
        <v>2013</v>
      </c>
      <c r="C20" t="s">
        <v>194</v>
      </c>
      <c r="D20">
        <v>113.4</v>
      </c>
      <c r="E20">
        <v>114.9</v>
      </c>
      <c r="F20">
        <v>110.5</v>
      </c>
      <c r="G20">
        <v>109.3</v>
      </c>
      <c r="H20">
        <v>106.2</v>
      </c>
      <c r="I20">
        <v>110.3</v>
      </c>
      <c r="J20">
        <v>129.19999999999999</v>
      </c>
      <c r="K20">
        <v>107.1</v>
      </c>
      <c r="L20">
        <v>104.3</v>
      </c>
      <c r="M20">
        <v>106.4</v>
      </c>
      <c r="N20">
        <v>109.1</v>
      </c>
      <c r="O20">
        <v>112.1</v>
      </c>
      <c r="P20">
        <v>113.1</v>
      </c>
    </row>
    <row r="21" spans="1:16" hidden="1" x14ac:dyDescent="0.25">
      <c r="A21" t="s">
        <v>85</v>
      </c>
      <c r="B21">
        <v>2013</v>
      </c>
      <c r="C21" t="s">
        <v>194</v>
      </c>
      <c r="D21">
        <v>117.8</v>
      </c>
      <c r="E21">
        <v>119.2</v>
      </c>
      <c r="F21">
        <v>114</v>
      </c>
      <c r="G21">
        <v>108.3</v>
      </c>
      <c r="H21">
        <v>101.1</v>
      </c>
      <c r="I21">
        <v>113.2</v>
      </c>
      <c r="J21">
        <v>160.9</v>
      </c>
      <c r="K21">
        <v>105.1</v>
      </c>
      <c r="L21">
        <v>101.3</v>
      </c>
      <c r="M21">
        <v>107.5</v>
      </c>
      <c r="N21">
        <v>110.4</v>
      </c>
      <c r="O21">
        <v>113.1</v>
      </c>
      <c r="P21">
        <v>117.5</v>
      </c>
    </row>
    <row r="22" spans="1:16" hidden="1" x14ac:dyDescent="0.25">
      <c r="A22" t="s">
        <v>104</v>
      </c>
      <c r="B22">
        <v>2013</v>
      </c>
      <c r="C22" t="s">
        <v>194</v>
      </c>
      <c r="D22">
        <v>114.8</v>
      </c>
      <c r="E22">
        <v>116.4</v>
      </c>
      <c r="F22">
        <v>111.9</v>
      </c>
      <c r="G22">
        <v>108.9</v>
      </c>
      <c r="H22">
        <v>104.3</v>
      </c>
      <c r="I22">
        <v>111.7</v>
      </c>
      <c r="J22">
        <v>140</v>
      </c>
      <c r="K22">
        <v>106.4</v>
      </c>
      <c r="L22">
        <v>103.3</v>
      </c>
      <c r="M22">
        <v>106.8</v>
      </c>
      <c r="N22">
        <v>109.6</v>
      </c>
      <c r="O22">
        <v>112.6</v>
      </c>
      <c r="P22">
        <v>114.7</v>
      </c>
    </row>
    <row r="23" spans="1:16" hidden="1" x14ac:dyDescent="0.25">
      <c r="A23" t="s">
        <v>60</v>
      </c>
      <c r="B23">
        <v>2013</v>
      </c>
      <c r="C23" t="s">
        <v>213</v>
      </c>
      <c r="D23">
        <v>114.3</v>
      </c>
      <c r="E23">
        <v>115.4</v>
      </c>
      <c r="F23">
        <v>111.1</v>
      </c>
      <c r="G23">
        <v>110</v>
      </c>
      <c r="H23">
        <v>106.4</v>
      </c>
      <c r="I23">
        <v>110.8</v>
      </c>
      <c r="J23">
        <v>138.9</v>
      </c>
      <c r="K23">
        <v>107.4</v>
      </c>
      <c r="L23">
        <v>104.1</v>
      </c>
      <c r="M23">
        <v>106.9</v>
      </c>
      <c r="N23">
        <v>109.7</v>
      </c>
      <c r="O23">
        <v>112.6</v>
      </c>
      <c r="P23">
        <v>114.9</v>
      </c>
    </row>
    <row r="24" spans="1:16" hidden="1" x14ac:dyDescent="0.25">
      <c r="A24" t="s">
        <v>85</v>
      </c>
      <c r="B24">
        <v>2013</v>
      </c>
      <c r="C24" t="s">
        <v>213</v>
      </c>
      <c r="D24">
        <v>118.3</v>
      </c>
      <c r="E24">
        <v>120.4</v>
      </c>
      <c r="F24">
        <v>112.7</v>
      </c>
      <c r="G24">
        <v>108.9</v>
      </c>
      <c r="H24">
        <v>101.1</v>
      </c>
      <c r="I24">
        <v>108.7</v>
      </c>
      <c r="J24">
        <v>177</v>
      </c>
      <c r="K24">
        <v>104.7</v>
      </c>
      <c r="L24">
        <v>101</v>
      </c>
      <c r="M24">
        <v>108.5</v>
      </c>
      <c r="N24">
        <v>110.9</v>
      </c>
      <c r="O24">
        <v>114.3</v>
      </c>
      <c r="P24">
        <v>119.6</v>
      </c>
    </row>
    <row r="25" spans="1:16" hidden="1" x14ac:dyDescent="0.25">
      <c r="A25" t="s">
        <v>104</v>
      </c>
      <c r="B25">
        <v>2013</v>
      </c>
      <c r="C25" t="s">
        <v>213</v>
      </c>
      <c r="D25">
        <v>115.6</v>
      </c>
      <c r="E25">
        <v>117.2</v>
      </c>
      <c r="F25">
        <v>111.7</v>
      </c>
      <c r="G25">
        <v>109.6</v>
      </c>
      <c r="H25">
        <v>104.5</v>
      </c>
      <c r="I25">
        <v>109.8</v>
      </c>
      <c r="J25">
        <v>151.80000000000001</v>
      </c>
      <c r="K25">
        <v>106.5</v>
      </c>
      <c r="L25">
        <v>103.1</v>
      </c>
      <c r="M25">
        <v>107.4</v>
      </c>
      <c r="N25">
        <v>110.2</v>
      </c>
      <c r="O25">
        <v>113.4</v>
      </c>
      <c r="P25">
        <v>116.6</v>
      </c>
    </row>
    <row r="26" spans="1:16" hidden="1" x14ac:dyDescent="0.25">
      <c r="A26" t="s">
        <v>60</v>
      </c>
      <c r="B26">
        <v>2013</v>
      </c>
      <c r="C26" t="s">
        <v>228</v>
      </c>
      <c r="D26">
        <v>115.4</v>
      </c>
      <c r="E26">
        <v>115.7</v>
      </c>
      <c r="F26">
        <v>111.7</v>
      </c>
      <c r="G26">
        <v>111</v>
      </c>
      <c r="H26">
        <v>107.4</v>
      </c>
      <c r="I26">
        <v>110.9</v>
      </c>
      <c r="J26">
        <v>154</v>
      </c>
      <c r="K26">
        <v>108.1</v>
      </c>
      <c r="L26">
        <v>104.2</v>
      </c>
      <c r="M26">
        <v>107.9</v>
      </c>
      <c r="N26">
        <v>110.4</v>
      </c>
      <c r="O26">
        <v>114</v>
      </c>
      <c r="P26">
        <v>117.8</v>
      </c>
    </row>
    <row r="27" spans="1:16" hidden="1" x14ac:dyDescent="0.25">
      <c r="A27" t="s">
        <v>85</v>
      </c>
      <c r="B27">
        <v>2013</v>
      </c>
      <c r="C27" t="s">
        <v>228</v>
      </c>
      <c r="D27">
        <v>118.6</v>
      </c>
      <c r="E27">
        <v>119.1</v>
      </c>
      <c r="F27">
        <v>113.2</v>
      </c>
      <c r="G27">
        <v>109.6</v>
      </c>
      <c r="H27">
        <v>101.7</v>
      </c>
      <c r="I27">
        <v>103.2</v>
      </c>
      <c r="J27">
        <v>174.3</v>
      </c>
      <c r="K27">
        <v>105.1</v>
      </c>
      <c r="L27">
        <v>100.8</v>
      </c>
      <c r="M27">
        <v>109.1</v>
      </c>
      <c r="N27">
        <v>111.1</v>
      </c>
      <c r="O27">
        <v>115.4</v>
      </c>
      <c r="P27">
        <v>119.2</v>
      </c>
    </row>
    <row r="28" spans="1:16" hidden="1" x14ac:dyDescent="0.25">
      <c r="A28" t="s">
        <v>104</v>
      </c>
      <c r="B28">
        <v>2013</v>
      </c>
      <c r="C28" t="s">
        <v>228</v>
      </c>
      <c r="D28">
        <v>116.4</v>
      </c>
      <c r="E28">
        <v>116.9</v>
      </c>
      <c r="F28">
        <v>112.3</v>
      </c>
      <c r="G28">
        <v>110.5</v>
      </c>
      <c r="H28">
        <v>105.3</v>
      </c>
      <c r="I28">
        <v>107.3</v>
      </c>
      <c r="J28">
        <v>160.9</v>
      </c>
      <c r="K28">
        <v>107.1</v>
      </c>
      <c r="L28">
        <v>103.1</v>
      </c>
      <c r="M28">
        <v>108.3</v>
      </c>
      <c r="N28">
        <v>110.7</v>
      </c>
      <c r="O28">
        <v>114.6</v>
      </c>
      <c r="P28">
        <v>118.3</v>
      </c>
    </row>
    <row r="29" spans="1:16" hidden="1" x14ac:dyDescent="0.25">
      <c r="A29" t="s">
        <v>60</v>
      </c>
      <c r="B29">
        <v>2013</v>
      </c>
      <c r="C29" t="s">
        <v>238</v>
      </c>
      <c r="D29">
        <v>116.3</v>
      </c>
      <c r="E29">
        <v>115.4</v>
      </c>
      <c r="F29">
        <v>112.6</v>
      </c>
      <c r="G29">
        <v>111.7</v>
      </c>
      <c r="H29">
        <v>107.7</v>
      </c>
      <c r="I29">
        <v>113.2</v>
      </c>
      <c r="J29">
        <v>164.9</v>
      </c>
      <c r="K29">
        <v>108.3</v>
      </c>
      <c r="L29">
        <v>103.9</v>
      </c>
      <c r="M29">
        <v>108.2</v>
      </c>
      <c r="N29">
        <v>111.1</v>
      </c>
      <c r="O29">
        <v>114.9</v>
      </c>
      <c r="P29">
        <v>119.8</v>
      </c>
    </row>
    <row r="30" spans="1:16" hidden="1" x14ac:dyDescent="0.25">
      <c r="A30" t="s">
        <v>85</v>
      </c>
      <c r="B30">
        <v>2013</v>
      </c>
      <c r="C30" t="s">
        <v>238</v>
      </c>
      <c r="D30">
        <v>118.9</v>
      </c>
      <c r="E30">
        <v>118.1</v>
      </c>
      <c r="F30">
        <v>114.5</v>
      </c>
      <c r="G30">
        <v>110.4</v>
      </c>
      <c r="H30">
        <v>102.3</v>
      </c>
      <c r="I30">
        <v>106.2</v>
      </c>
      <c r="J30">
        <v>183.5</v>
      </c>
      <c r="K30">
        <v>105.3</v>
      </c>
      <c r="L30">
        <v>100.2</v>
      </c>
      <c r="M30">
        <v>109.6</v>
      </c>
      <c r="N30">
        <v>111.4</v>
      </c>
      <c r="O30">
        <v>116</v>
      </c>
      <c r="P30">
        <v>120.8</v>
      </c>
    </row>
    <row r="31" spans="1:16" hidden="1" x14ac:dyDescent="0.25">
      <c r="A31" t="s">
        <v>104</v>
      </c>
      <c r="B31">
        <v>2013</v>
      </c>
      <c r="C31" t="s">
        <v>238</v>
      </c>
      <c r="D31">
        <v>117.1</v>
      </c>
      <c r="E31">
        <v>116.3</v>
      </c>
      <c r="F31">
        <v>113.3</v>
      </c>
      <c r="G31">
        <v>111.2</v>
      </c>
      <c r="H31">
        <v>105.7</v>
      </c>
      <c r="I31">
        <v>109.9</v>
      </c>
      <c r="J31">
        <v>171.2</v>
      </c>
      <c r="K31">
        <v>107.3</v>
      </c>
      <c r="L31">
        <v>102.7</v>
      </c>
      <c r="M31">
        <v>108.7</v>
      </c>
      <c r="N31">
        <v>111.2</v>
      </c>
      <c r="O31">
        <v>115.4</v>
      </c>
      <c r="P31">
        <v>120.2</v>
      </c>
    </row>
    <row r="32" spans="1:16" hidden="1" x14ac:dyDescent="0.25">
      <c r="A32" t="s">
        <v>60</v>
      </c>
      <c r="B32">
        <v>2013</v>
      </c>
      <c r="C32" t="s">
        <v>264</v>
      </c>
      <c r="D32">
        <v>117.3</v>
      </c>
      <c r="E32">
        <v>114.9</v>
      </c>
      <c r="F32">
        <v>116.2</v>
      </c>
      <c r="G32">
        <v>112.8</v>
      </c>
      <c r="H32">
        <v>108.9</v>
      </c>
      <c r="I32">
        <v>116.6</v>
      </c>
      <c r="J32">
        <v>178.1</v>
      </c>
      <c r="K32">
        <v>109.1</v>
      </c>
      <c r="L32">
        <v>103.6</v>
      </c>
      <c r="M32">
        <v>109</v>
      </c>
      <c r="N32">
        <v>111.8</v>
      </c>
      <c r="O32">
        <v>116</v>
      </c>
      <c r="P32">
        <v>122.5</v>
      </c>
    </row>
    <row r="33" spans="1:16" hidden="1" x14ac:dyDescent="0.25">
      <c r="A33" t="s">
        <v>85</v>
      </c>
      <c r="B33">
        <v>2013</v>
      </c>
      <c r="C33" t="s">
        <v>264</v>
      </c>
      <c r="D33">
        <v>119.8</v>
      </c>
      <c r="E33">
        <v>116.3</v>
      </c>
      <c r="F33">
        <v>122.6</v>
      </c>
      <c r="G33">
        <v>112</v>
      </c>
      <c r="H33">
        <v>103.2</v>
      </c>
      <c r="I33">
        <v>110</v>
      </c>
      <c r="J33">
        <v>192.8</v>
      </c>
      <c r="K33">
        <v>106.3</v>
      </c>
      <c r="L33">
        <v>99.5</v>
      </c>
      <c r="M33">
        <v>110.3</v>
      </c>
      <c r="N33">
        <v>111.8</v>
      </c>
      <c r="O33">
        <v>117.1</v>
      </c>
      <c r="P33">
        <v>122.9</v>
      </c>
    </row>
    <row r="34" spans="1:16" hidden="1" x14ac:dyDescent="0.25">
      <c r="A34" t="s">
        <v>104</v>
      </c>
      <c r="B34">
        <v>2013</v>
      </c>
      <c r="C34" t="s">
        <v>264</v>
      </c>
      <c r="D34">
        <v>118.1</v>
      </c>
      <c r="E34">
        <v>115.4</v>
      </c>
      <c r="F34">
        <v>118.7</v>
      </c>
      <c r="G34">
        <v>112.5</v>
      </c>
      <c r="H34">
        <v>106.8</v>
      </c>
      <c r="I34">
        <v>113.5</v>
      </c>
      <c r="J34">
        <v>183.1</v>
      </c>
      <c r="K34">
        <v>108.2</v>
      </c>
      <c r="L34">
        <v>102.2</v>
      </c>
      <c r="M34">
        <v>109.4</v>
      </c>
      <c r="N34">
        <v>111.8</v>
      </c>
      <c r="O34">
        <v>116.5</v>
      </c>
      <c r="P34">
        <v>122.6</v>
      </c>
    </row>
    <row r="35" spans="1:16" hidden="1" x14ac:dyDescent="0.25">
      <c r="A35" t="s">
        <v>60</v>
      </c>
      <c r="B35">
        <v>2013</v>
      </c>
      <c r="C35" t="s">
        <v>273</v>
      </c>
      <c r="D35">
        <v>118.4</v>
      </c>
      <c r="E35">
        <v>115.9</v>
      </c>
      <c r="F35">
        <v>120.4</v>
      </c>
      <c r="G35">
        <v>113.8</v>
      </c>
      <c r="H35">
        <v>109.5</v>
      </c>
      <c r="I35">
        <v>115.5</v>
      </c>
      <c r="J35">
        <v>145.69999999999999</v>
      </c>
      <c r="K35">
        <v>109.5</v>
      </c>
      <c r="L35">
        <v>102.9</v>
      </c>
      <c r="M35">
        <v>109.8</v>
      </c>
      <c r="N35">
        <v>112.1</v>
      </c>
      <c r="O35">
        <v>116.8</v>
      </c>
      <c r="P35">
        <v>118.7</v>
      </c>
    </row>
    <row r="36" spans="1:16" hidden="1" x14ac:dyDescent="0.25">
      <c r="A36" t="s">
        <v>85</v>
      </c>
      <c r="B36">
        <v>2013</v>
      </c>
      <c r="C36" t="s">
        <v>273</v>
      </c>
      <c r="D36">
        <v>120.5</v>
      </c>
      <c r="E36">
        <v>118.1</v>
      </c>
      <c r="F36">
        <v>128.5</v>
      </c>
      <c r="G36">
        <v>112.8</v>
      </c>
      <c r="H36">
        <v>103.4</v>
      </c>
      <c r="I36">
        <v>110.7</v>
      </c>
      <c r="J36">
        <v>144.80000000000001</v>
      </c>
      <c r="K36">
        <v>107.1</v>
      </c>
      <c r="L36">
        <v>98.6</v>
      </c>
      <c r="M36">
        <v>111.9</v>
      </c>
      <c r="N36">
        <v>112.1</v>
      </c>
      <c r="O36">
        <v>118.1</v>
      </c>
      <c r="P36">
        <v>117.8</v>
      </c>
    </row>
    <row r="37" spans="1:16" hidden="1" x14ac:dyDescent="0.25">
      <c r="A37" t="s">
        <v>104</v>
      </c>
      <c r="B37">
        <v>2013</v>
      </c>
      <c r="C37" t="s">
        <v>273</v>
      </c>
      <c r="D37">
        <v>119.1</v>
      </c>
      <c r="E37">
        <v>116.7</v>
      </c>
      <c r="F37">
        <v>123.5</v>
      </c>
      <c r="G37">
        <v>113.4</v>
      </c>
      <c r="H37">
        <v>107.3</v>
      </c>
      <c r="I37">
        <v>113.3</v>
      </c>
      <c r="J37">
        <v>145.4</v>
      </c>
      <c r="K37">
        <v>108.7</v>
      </c>
      <c r="L37">
        <v>101.5</v>
      </c>
      <c r="M37">
        <v>110.5</v>
      </c>
      <c r="N37">
        <v>112.1</v>
      </c>
      <c r="O37">
        <v>117.4</v>
      </c>
      <c r="P37">
        <v>118.4</v>
      </c>
    </row>
    <row r="38" spans="1:16" hidden="1" x14ac:dyDescent="0.25">
      <c r="A38" t="s">
        <v>60</v>
      </c>
      <c r="B38">
        <v>2014</v>
      </c>
      <c r="C38" t="s">
        <v>62</v>
      </c>
      <c r="D38">
        <v>118.9</v>
      </c>
      <c r="E38">
        <v>117.1</v>
      </c>
      <c r="F38">
        <v>120.5</v>
      </c>
      <c r="G38">
        <v>114.4</v>
      </c>
      <c r="H38">
        <v>109</v>
      </c>
      <c r="I38">
        <v>115.5</v>
      </c>
      <c r="J38">
        <v>123.9</v>
      </c>
      <c r="K38">
        <v>109.6</v>
      </c>
      <c r="L38">
        <v>101.8</v>
      </c>
      <c r="M38">
        <v>110.2</v>
      </c>
      <c r="N38">
        <v>112.4</v>
      </c>
      <c r="O38">
        <v>117.3</v>
      </c>
      <c r="P38">
        <v>116</v>
      </c>
    </row>
    <row r="39" spans="1:16" hidden="1" x14ac:dyDescent="0.25">
      <c r="A39" t="s">
        <v>85</v>
      </c>
      <c r="B39">
        <v>2014</v>
      </c>
      <c r="C39" t="s">
        <v>62</v>
      </c>
      <c r="D39">
        <v>121.2</v>
      </c>
      <c r="E39">
        <v>122</v>
      </c>
      <c r="F39">
        <v>129.9</v>
      </c>
      <c r="G39">
        <v>113.6</v>
      </c>
      <c r="H39">
        <v>102.9</v>
      </c>
      <c r="I39">
        <v>112.1</v>
      </c>
      <c r="J39">
        <v>118.9</v>
      </c>
      <c r="K39">
        <v>107.5</v>
      </c>
      <c r="L39">
        <v>96.9</v>
      </c>
      <c r="M39">
        <v>112.7</v>
      </c>
      <c r="N39">
        <v>112.1</v>
      </c>
      <c r="O39">
        <v>119</v>
      </c>
      <c r="P39">
        <v>115.5</v>
      </c>
    </row>
    <row r="40" spans="1:16" hidden="1" x14ac:dyDescent="0.25">
      <c r="A40" t="s">
        <v>104</v>
      </c>
      <c r="B40">
        <v>2014</v>
      </c>
      <c r="C40" t="s">
        <v>62</v>
      </c>
      <c r="D40">
        <v>119.6</v>
      </c>
      <c r="E40">
        <v>118.8</v>
      </c>
      <c r="F40">
        <v>124.1</v>
      </c>
      <c r="G40">
        <v>114.1</v>
      </c>
      <c r="H40">
        <v>106.8</v>
      </c>
      <c r="I40">
        <v>113.9</v>
      </c>
      <c r="J40">
        <v>122.2</v>
      </c>
      <c r="K40">
        <v>108.9</v>
      </c>
      <c r="L40">
        <v>100.2</v>
      </c>
      <c r="M40">
        <v>111</v>
      </c>
      <c r="N40">
        <v>112.3</v>
      </c>
      <c r="O40">
        <v>118.1</v>
      </c>
      <c r="P40">
        <v>115.8</v>
      </c>
    </row>
    <row r="41" spans="1:16" hidden="1" x14ac:dyDescent="0.25">
      <c r="A41" t="s">
        <v>60</v>
      </c>
      <c r="B41">
        <v>2014</v>
      </c>
      <c r="C41" t="s">
        <v>116</v>
      </c>
      <c r="D41">
        <v>119.4</v>
      </c>
      <c r="E41">
        <v>117.7</v>
      </c>
      <c r="F41">
        <v>121.2</v>
      </c>
      <c r="G41">
        <v>115</v>
      </c>
      <c r="H41">
        <v>109</v>
      </c>
      <c r="I41">
        <v>116.6</v>
      </c>
      <c r="J41">
        <v>116</v>
      </c>
      <c r="K41">
        <v>109.8</v>
      </c>
      <c r="L41">
        <v>101.1</v>
      </c>
      <c r="M41">
        <v>110.4</v>
      </c>
      <c r="N41">
        <v>112.9</v>
      </c>
      <c r="O41">
        <v>117.8</v>
      </c>
      <c r="P41">
        <v>115.3</v>
      </c>
    </row>
    <row r="42" spans="1:16" hidden="1" x14ac:dyDescent="0.25">
      <c r="A42" t="s">
        <v>85</v>
      </c>
      <c r="B42">
        <v>2014</v>
      </c>
      <c r="C42" t="s">
        <v>116</v>
      </c>
      <c r="D42">
        <v>121.9</v>
      </c>
      <c r="E42">
        <v>122</v>
      </c>
      <c r="F42">
        <v>124.5</v>
      </c>
      <c r="G42">
        <v>115.2</v>
      </c>
      <c r="H42">
        <v>102.5</v>
      </c>
      <c r="I42">
        <v>114.1</v>
      </c>
      <c r="J42">
        <v>111.5</v>
      </c>
      <c r="K42">
        <v>108.2</v>
      </c>
      <c r="L42">
        <v>95.4</v>
      </c>
      <c r="M42">
        <v>113.5</v>
      </c>
      <c r="N42">
        <v>112.1</v>
      </c>
      <c r="O42">
        <v>119.9</v>
      </c>
      <c r="P42">
        <v>115.2</v>
      </c>
    </row>
    <row r="43" spans="1:16" hidden="1" x14ac:dyDescent="0.25">
      <c r="A43" t="s">
        <v>104</v>
      </c>
      <c r="B43">
        <v>2014</v>
      </c>
      <c r="C43" t="s">
        <v>116</v>
      </c>
      <c r="D43">
        <v>120.2</v>
      </c>
      <c r="E43">
        <v>119.2</v>
      </c>
      <c r="F43">
        <v>122.5</v>
      </c>
      <c r="G43">
        <v>115.1</v>
      </c>
      <c r="H43">
        <v>106.6</v>
      </c>
      <c r="I43">
        <v>115.4</v>
      </c>
      <c r="J43">
        <v>114.5</v>
      </c>
      <c r="K43">
        <v>109.3</v>
      </c>
      <c r="L43">
        <v>99.2</v>
      </c>
      <c r="M43">
        <v>111.4</v>
      </c>
      <c r="N43">
        <v>112.6</v>
      </c>
      <c r="O43">
        <v>118.8</v>
      </c>
      <c r="P43">
        <v>115.3</v>
      </c>
    </row>
    <row r="44" spans="1:16" hidden="1" x14ac:dyDescent="0.25">
      <c r="A44" t="s">
        <v>60</v>
      </c>
      <c r="B44">
        <v>2014</v>
      </c>
      <c r="C44" t="s">
        <v>138</v>
      </c>
      <c r="D44">
        <v>120.1</v>
      </c>
      <c r="E44">
        <v>118.1</v>
      </c>
      <c r="F44">
        <v>120.7</v>
      </c>
      <c r="G44">
        <v>116.1</v>
      </c>
      <c r="H44">
        <v>109.3</v>
      </c>
      <c r="I44">
        <v>119.6</v>
      </c>
      <c r="J44">
        <v>117.9</v>
      </c>
      <c r="K44">
        <v>110.2</v>
      </c>
      <c r="L44">
        <v>101.2</v>
      </c>
      <c r="M44">
        <v>110.7</v>
      </c>
      <c r="N44">
        <v>113</v>
      </c>
      <c r="O44">
        <v>118.3</v>
      </c>
      <c r="P44">
        <v>116.2</v>
      </c>
    </row>
    <row r="45" spans="1:16" hidden="1" x14ac:dyDescent="0.25">
      <c r="A45" t="s">
        <v>85</v>
      </c>
      <c r="B45">
        <v>2014</v>
      </c>
      <c r="C45" t="s">
        <v>138</v>
      </c>
      <c r="D45">
        <v>122.1</v>
      </c>
      <c r="E45">
        <v>121.4</v>
      </c>
      <c r="F45">
        <v>121.5</v>
      </c>
      <c r="G45">
        <v>116.2</v>
      </c>
      <c r="H45">
        <v>102.8</v>
      </c>
      <c r="I45">
        <v>117.7</v>
      </c>
      <c r="J45">
        <v>113.3</v>
      </c>
      <c r="K45">
        <v>108.9</v>
      </c>
      <c r="L45">
        <v>96.3</v>
      </c>
      <c r="M45">
        <v>114.1</v>
      </c>
      <c r="N45">
        <v>112.2</v>
      </c>
      <c r="O45">
        <v>120.5</v>
      </c>
      <c r="P45">
        <v>116</v>
      </c>
    </row>
    <row r="46" spans="1:16" hidden="1" x14ac:dyDescent="0.25">
      <c r="A46" t="s">
        <v>104</v>
      </c>
      <c r="B46">
        <v>2014</v>
      </c>
      <c r="C46" t="s">
        <v>138</v>
      </c>
      <c r="D46">
        <v>120.7</v>
      </c>
      <c r="E46">
        <v>119.3</v>
      </c>
      <c r="F46">
        <v>121</v>
      </c>
      <c r="G46">
        <v>116.1</v>
      </c>
      <c r="H46">
        <v>106.9</v>
      </c>
      <c r="I46">
        <v>118.7</v>
      </c>
      <c r="J46">
        <v>116.3</v>
      </c>
      <c r="K46">
        <v>109.8</v>
      </c>
      <c r="L46">
        <v>99.6</v>
      </c>
      <c r="M46">
        <v>111.8</v>
      </c>
      <c r="N46">
        <v>112.7</v>
      </c>
      <c r="O46">
        <v>119.3</v>
      </c>
      <c r="P46">
        <v>116.1</v>
      </c>
    </row>
    <row r="47" spans="1:16" hidden="1" x14ac:dyDescent="0.25">
      <c r="A47" t="s">
        <v>60</v>
      </c>
      <c r="B47">
        <v>2014</v>
      </c>
      <c r="C47" t="s">
        <v>154</v>
      </c>
      <c r="D47">
        <v>120.2</v>
      </c>
      <c r="E47">
        <v>118.9</v>
      </c>
      <c r="F47">
        <v>118.1</v>
      </c>
      <c r="G47">
        <v>117</v>
      </c>
      <c r="H47">
        <v>109.7</v>
      </c>
      <c r="I47">
        <v>125.5</v>
      </c>
      <c r="J47">
        <v>120.5</v>
      </c>
      <c r="K47">
        <v>111</v>
      </c>
      <c r="L47">
        <v>102.6</v>
      </c>
      <c r="M47">
        <v>111.2</v>
      </c>
      <c r="N47">
        <v>113.5</v>
      </c>
      <c r="O47">
        <v>118.7</v>
      </c>
      <c r="P47">
        <v>117.2</v>
      </c>
    </row>
    <row r="48" spans="1:16" hidden="1" x14ac:dyDescent="0.25">
      <c r="A48" t="s">
        <v>85</v>
      </c>
      <c r="B48">
        <v>2014</v>
      </c>
      <c r="C48" t="s">
        <v>154</v>
      </c>
      <c r="D48">
        <v>122.5</v>
      </c>
      <c r="E48">
        <v>121.7</v>
      </c>
      <c r="F48">
        <v>113.3</v>
      </c>
      <c r="G48">
        <v>117</v>
      </c>
      <c r="H48">
        <v>103.1</v>
      </c>
      <c r="I48">
        <v>126.7</v>
      </c>
      <c r="J48">
        <v>121.2</v>
      </c>
      <c r="K48">
        <v>111</v>
      </c>
      <c r="L48">
        <v>100.3</v>
      </c>
      <c r="M48">
        <v>115.3</v>
      </c>
      <c r="N48">
        <v>112.7</v>
      </c>
      <c r="O48">
        <v>121</v>
      </c>
      <c r="P48">
        <v>118.2</v>
      </c>
    </row>
    <row r="49" spans="1:16" hidden="1" x14ac:dyDescent="0.25">
      <c r="A49" t="s">
        <v>104</v>
      </c>
      <c r="B49">
        <v>2014</v>
      </c>
      <c r="C49" t="s">
        <v>154</v>
      </c>
      <c r="D49">
        <v>120.9</v>
      </c>
      <c r="E49">
        <v>119.9</v>
      </c>
      <c r="F49">
        <v>116.2</v>
      </c>
      <c r="G49">
        <v>117</v>
      </c>
      <c r="H49">
        <v>107.3</v>
      </c>
      <c r="I49">
        <v>126.1</v>
      </c>
      <c r="J49">
        <v>120.7</v>
      </c>
      <c r="K49">
        <v>111</v>
      </c>
      <c r="L49">
        <v>101.8</v>
      </c>
      <c r="M49">
        <v>112.6</v>
      </c>
      <c r="N49">
        <v>113.2</v>
      </c>
      <c r="O49">
        <v>119.8</v>
      </c>
      <c r="P49">
        <v>117.6</v>
      </c>
    </row>
    <row r="50" spans="1:16" x14ac:dyDescent="0.25">
      <c r="A50" t="s">
        <v>60</v>
      </c>
      <c r="B50">
        <v>2014</v>
      </c>
      <c r="C50" t="s">
        <v>167</v>
      </c>
      <c r="D50">
        <v>120.3</v>
      </c>
      <c r="E50">
        <v>120.2</v>
      </c>
      <c r="F50">
        <v>116.9</v>
      </c>
      <c r="G50">
        <v>118</v>
      </c>
      <c r="H50">
        <v>110.1</v>
      </c>
      <c r="I50">
        <v>126.3</v>
      </c>
      <c r="J50">
        <v>123.9</v>
      </c>
      <c r="K50">
        <v>111.5</v>
      </c>
      <c r="L50">
        <v>103.5</v>
      </c>
      <c r="M50">
        <v>111.6</v>
      </c>
      <c r="N50">
        <v>114.2</v>
      </c>
      <c r="O50">
        <v>119.2</v>
      </c>
      <c r="P50">
        <v>118.2</v>
      </c>
    </row>
    <row r="51" spans="1:16" x14ac:dyDescent="0.25">
      <c r="A51" t="s">
        <v>85</v>
      </c>
      <c r="B51">
        <v>2014</v>
      </c>
      <c r="C51" t="s">
        <v>167</v>
      </c>
      <c r="D51">
        <v>122.7</v>
      </c>
      <c r="E51">
        <v>124.1</v>
      </c>
      <c r="F51">
        <v>114.2</v>
      </c>
      <c r="G51">
        <v>119.1</v>
      </c>
      <c r="H51">
        <v>103.5</v>
      </c>
      <c r="I51">
        <v>129.19999999999999</v>
      </c>
      <c r="J51">
        <v>127</v>
      </c>
      <c r="K51">
        <v>112.6</v>
      </c>
      <c r="L51">
        <v>101.3</v>
      </c>
      <c r="M51">
        <v>117</v>
      </c>
      <c r="N51">
        <v>112.9</v>
      </c>
      <c r="O51">
        <v>121.7</v>
      </c>
      <c r="P51">
        <v>120</v>
      </c>
    </row>
    <row r="52" spans="1:16" x14ac:dyDescent="0.25">
      <c r="A52" t="s">
        <v>104</v>
      </c>
      <c r="B52">
        <v>2014</v>
      </c>
      <c r="C52" t="s">
        <v>167</v>
      </c>
      <c r="D52">
        <v>121.1</v>
      </c>
      <c r="E52">
        <v>121.6</v>
      </c>
      <c r="F52">
        <v>115.9</v>
      </c>
      <c r="G52">
        <v>118.4</v>
      </c>
      <c r="H52">
        <v>107.7</v>
      </c>
      <c r="I52">
        <v>127.7</v>
      </c>
      <c r="J52">
        <v>125</v>
      </c>
      <c r="K52">
        <v>111.9</v>
      </c>
      <c r="L52">
        <v>102.8</v>
      </c>
      <c r="M52">
        <v>113.4</v>
      </c>
      <c r="N52">
        <v>113.7</v>
      </c>
      <c r="O52">
        <v>120.4</v>
      </c>
      <c r="P52">
        <v>118.9</v>
      </c>
    </row>
    <row r="53" spans="1:16" x14ac:dyDescent="0.25">
      <c r="A53" t="s">
        <v>60</v>
      </c>
      <c r="B53">
        <v>2014</v>
      </c>
      <c r="C53" t="s">
        <v>177</v>
      </c>
      <c r="D53">
        <v>120.7</v>
      </c>
      <c r="E53">
        <v>121.6</v>
      </c>
      <c r="F53">
        <v>116.1</v>
      </c>
      <c r="G53">
        <v>119.3</v>
      </c>
      <c r="H53">
        <v>110.3</v>
      </c>
      <c r="I53">
        <v>125.8</v>
      </c>
      <c r="J53">
        <v>129.30000000000001</v>
      </c>
      <c r="K53">
        <v>112.2</v>
      </c>
      <c r="L53">
        <v>103.6</v>
      </c>
      <c r="M53">
        <v>112.3</v>
      </c>
      <c r="N53">
        <v>114.9</v>
      </c>
      <c r="O53">
        <v>120.1</v>
      </c>
      <c r="P53">
        <v>119.5</v>
      </c>
    </row>
    <row r="54" spans="1:16" x14ac:dyDescent="0.25">
      <c r="A54" t="s">
        <v>85</v>
      </c>
      <c r="B54">
        <v>2014</v>
      </c>
      <c r="C54" t="s">
        <v>177</v>
      </c>
      <c r="D54">
        <v>123.1</v>
      </c>
      <c r="E54">
        <v>125.9</v>
      </c>
      <c r="F54">
        <v>115.4</v>
      </c>
      <c r="G54">
        <v>120.4</v>
      </c>
      <c r="H54">
        <v>103.4</v>
      </c>
      <c r="I54">
        <v>131.19999999999999</v>
      </c>
      <c r="J54">
        <v>137.5</v>
      </c>
      <c r="K54">
        <v>112.8</v>
      </c>
      <c r="L54">
        <v>101.4</v>
      </c>
      <c r="M54">
        <v>118.3</v>
      </c>
      <c r="N54">
        <v>113.2</v>
      </c>
      <c r="O54">
        <v>122.4</v>
      </c>
      <c r="P54">
        <v>122</v>
      </c>
    </row>
    <row r="55" spans="1:16" x14ac:dyDescent="0.25">
      <c r="A55" t="s">
        <v>104</v>
      </c>
      <c r="B55">
        <v>2014</v>
      </c>
      <c r="C55" t="s">
        <v>177</v>
      </c>
      <c r="D55">
        <v>121.5</v>
      </c>
      <c r="E55">
        <v>123.1</v>
      </c>
      <c r="F55">
        <v>115.8</v>
      </c>
      <c r="G55">
        <v>119.7</v>
      </c>
      <c r="H55">
        <v>107.8</v>
      </c>
      <c r="I55">
        <v>128.30000000000001</v>
      </c>
      <c r="J55">
        <v>132.1</v>
      </c>
      <c r="K55">
        <v>112.4</v>
      </c>
      <c r="L55">
        <v>102.9</v>
      </c>
      <c r="M55">
        <v>114.3</v>
      </c>
      <c r="N55">
        <v>114.2</v>
      </c>
      <c r="O55">
        <v>121.2</v>
      </c>
      <c r="P55">
        <v>120.4</v>
      </c>
    </row>
    <row r="56" spans="1:16" hidden="1" x14ac:dyDescent="0.25">
      <c r="A56" t="s">
        <v>60</v>
      </c>
      <c r="B56">
        <v>2014</v>
      </c>
      <c r="C56" t="s">
        <v>194</v>
      </c>
      <c r="D56">
        <v>121.7</v>
      </c>
      <c r="E56">
        <v>122.5</v>
      </c>
      <c r="F56">
        <v>117.7</v>
      </c>
      <c r="G56">
        <v>120.6</v>
      </c>
      <c r="H56">
        <v>110.4</v>
      </c>
      <c r="I56">
        <v>129.1</v>
      </c>
      <c r="J56">
        <v>150.1</v>
      </c>
      <c r="K56">
        <v>113.2</v>
      </c>
      <c r="L56">
        <v>104.8</v>
      </c>
      <c r="M56">
        <v>113.3</v>
      </c>
      <c r="N56">
        <v>115.6</v>
      </c>
      <c r="O56">
        <v>120.9</v>
      </c>
      <c r="P56">
        <v>123.3</v>
      </c>
    </row>
    <row r="57" spans="1:16" hidden="1" x14ac:dyDescent="0.25">
      <c r="A57" t="s">
        <v>85</v>
      </c>
      <c r="B57">
        <v>2014</v>
      </c>
      <c r="C57" t="s">
        <v>194</v>
      </c>
      <c r="D57">
        <v>123.8</v>
      </c>
      <c r="E57">
        <v>126.4</v>
      </c>
      <c r="F57">
        <v>118</v>
      </c>
      <c r="G57">
        <v>121.6</v>
      </c>
      <c r="H57">
        <v>103.5</v>
      </c>
      <c r="I57">
        <v>133.69999999999999</v>
      </c>
      <c r="J57">
        <v>172.4</v>
      </c>
      <c r="K57">
        <v>113.1</v>
      </c>
      <c r="L57">
        <v>102.7</v>
      </c>
      <c r="M57">
        <v>120</v>
      </c>
      <c r="N57">
        <v>113.8</v>
      </c>
      <c r="O57">
        <v>123.4</v>
      </c>
      <c r="P57">
        <v>127.1</v>
      </c>
    </row>
    <row r="58" spans="1:16" hidden="1" x14ac:dyDescent="0.25">
      <c r="A58" t="s">
        <v>104</v>
      </c>
      <c r="B58">
        <v>2014</v>
      </c>
      <c r="C58" t="s">
        <v>194</v>
      </c>
      <c r="D58">
        <v>122.4</v>
      </c>
      <c r="E58">
        <v>123.9</v>
      </c>
      <c r="F58">
        <v>117.8</v>
      </c>
      <c r="G58">
        <v>121</v>
      </c>
      <c r="H58">
        <v>107.9</v>
      </c>
      <c r="I58">
        <v>131.19999999999999</v>
      </c>
      <c r="J58">
        <v>157.69999999999999</v>
      </c>
      <c r="K58">
        <v>113.2</v>
      </c>
      <c r="L58">
        <v>104.1</v>
      </c>
      <c r="M58">
        <v>115.5</v>
      </c>
      <c r="N58">
        <v>114.8</v>
      </c>
      <c r="O58">
        <v>122.1</v>
      </c>
      <c r="P58">
        <v>124.7</v>
      </c>
    </row>
    <row r="59" spans="1:16" hidden="1" x14ac:dyDescent="0.25">
      <c r="A59" t="s">
        <v>60</v>
      </c>
      <c r="B59">
        <v>2014</v>
      </c>
      <c r="C59" t="s">
        <v>213</v>
      </c>
      <c r="D59">
        <v>121.8</v>
      </c>
      <c r="E59">
        <v>122.8</v>
      </c>
      <c r="F59">
        <v>117.8</v>
      </c>
      <c r="G59">
        <v>121.9</v>
      </c>
      <c r="H59">
        <v>110.6</v>
      </c>
      <c r="I59">
        <v>129.69999999999999</v>
      </c>
      <c r="J59">
        <v>161.1</v>
      </c>
      <c r="K59">
        <v>114.1</v>
      </c>
      <c r="L59">
        <v>105.1</v>
      </c>
      <c r="M59">
        <v>114.6</v>
      </c>
      <c r="N59">
        <v>115.8</v>
      </c>
      <c r="O59">
        <v>121.7</v>
      </c>
      <c r="P59">
        <v>125.3</v>
      </c>
    </row>
    <row r="60" spans="1:16" hidden="1" x14ac:dyDescent="0.25">
      <c r="A60" t="s">
        <v>85</v>
      </c>
      <c r="B60">
        <v>2014</v>
      </c>
      <c r="C60" t="s">
        <v>213</v>
      </c>
      <c r="D60">
        <v>124.8</v>
      </c>
      <c r="E60">
        <v>127.3</v>
      </c>
      <c r="F60">
        <v>116.5</v>
      </c>
      <c r="G60">
        <v>122.2</v>
      </c>
      <c r="H60">
        <v>103.6</v>
      </c>
      <c r="I60">
        <v>132.69999999999999</v>
      </c>
      <c r="J60">
        <v>181.9</v>
      </c>
      <c r="K60">
        <v>115.2</v>
      </c>
      <c r="L60">
        <v>102.7</v>
      </c>
      <c r="M60">
        <v>122.1</v>
      </c>
      <c r="N60">
        <v>114.4</v>
      </c>
      <c r="O60">
        <v>124.7</v>
      </c>
      <c r="P60">
        <v>128.9</v>
      </c>
    </row>
    <row r="61" spans="1:16" hidden="1" x14ac:dyDescent="0.25">
      <c r="A61" t="s">
        <v>104</v>
      </c>
      <c r="B61">
        <v>2014</v>
      </c>
      <c r="C61" t="s">
        <v>213</v>
      </c>
      <c r="D61">
        <v>122.7</v>
      </c>
      <c r="E61">
        <v>124.4</v>
      </c>
      <c r="F61">
        <v>117.3</v>
      </c>
      <c r="G61">
        <v>122</v>
      </c>
      <c r="H61">
        <v>108</v>
      </c>
      <c r="I61">
        <v>131.1</v>
      </c>
      <c r="J61">
        <v>168.2</v>
      </c>
      <c r="K61">
        <v>114.5</v>
      </c>
      <c r="L61">
        <v>104.3</v>
      </c>
      <c r="M61">
        <v>117.1</v>
      </c>
      <c r="N61">
        <v>115.2</v>
      </c>
      <c r="O61">
        <v>123.1</v>
      </c>
      <c r="P61">
        <v>126.6</v>
      </c>
    </row>
    <row r="62" spans="1:16" hidden="1" x14ac:dyDescent="0.25">
      <c r="A62" t="s">
        <v>60</v>
      </c>
      <c r="B62">
        <v>2014</v>
      </c>
      <c r="C62" t="s">
        <v>228</v>
      </c>
      <c r="D62">
        <v>122.3</v>
      </c>
      <c r="E62">
        <v>122.4</v>
      </c>
      <c r="F62">
        <v>117.8</v>
      </c>
      <c r="G62">
        <v>122.7</v>
      </c>
      <c r="H62">
        <v>110.4</v>
      </c>
      <c r="I62">
        <v>129.80000000000001</v>
      </c>
      <c r="J62">
        <v>158.80000000000001</v>
      </c>
      <c r="K62">
        <v>115</v>
      </c>
      <c r="L62">
        <v>104.7</v>
      </c>
      <c r="M62">
        <v>114.9</v>
      </c>
      <c r="N62">
        <v>116.5</v>
      </c>
      <c r="O62">
        <v>122.6</v>
      </c>
      <c r="P62">
        <v>125.3</v>
      </c>
    </row>
    <row r="63" spans="1:16" hidden="1" x14ac:dyDescent="0.25">
      <c r="A63" t="s">
        <v>85</v>
      </c>
      <c r="B63">
        <v>2014</v>
      </c>
      <c r="C63" t="s">
        <v>228</v>
      </c>
      <c r="D63">
        <v>124.2</v>
      </c>
      <c r="E63">
        <v>125.4</v>
      </c>
      <c r="F63">
        <v>116.4</v>
      </c>
      <c r="G63">
        <v>122.7</v>
      </c>
      <c r="H63">
        <v>103.5</v>
      </c>
      <c r="I63">
        <v>124.5</v>
      </c>
      <c r="J63">
        <v>168.6</v>
      </c>
      <c r="K63">
        <v>116.9</v>
      </c>
      <c r="L63">
        <v>101.9</v>
      </c>
      <c r="M63">
        <v>122.9</v>
      </c>
      <c r="N63">
        <v>114.8</v>
      </c>
      <c r="O63">
        <v>125.2</v>
      </c>
      <c r="P63">
        <v>126.7</v>
      </c>
    </row>
    <row r="64" spans="1:16" hidden="1" x14ac:dyDescent="0.25">
      <c r="A64" t="s">
        <v>104</v>
      </c>
      <c r="B64">
        <v>2014</v>
      </c>
      <c r="C64" t="s">
        <v>228</v>
      </c>
      <c r="D64">
        <v>122.9</v>
      </c>
      <c r="E64">
        <v>123.5</v>
      </c>
      <c r="F64">
        <v>117.3</v>
      </c>
      <c r="G64">
        <v>122.7</v>
      </c>
      <c r="H64">
        <v>107.9</v>
      </c>
      <c r="I64">
        <v>127.3</v>
      </c>
      <c r="J64">
        <v>162.1</v>
      </c>
      <c r="K64">
        <v>115.6</v>
      </c>
      <c r="L64">
        <v>103.8</v>
      </c>
      <c r="M64">
        <v>117.6</v>
      </c>
      <c r="N64">
        <v>115.8</v>
      </c>
      <c r="O64">
        <v>123.8</v>
      </c>
      <c r="P64">
        <v>125.8</v>
      </c>
    </row>
    <row r="65" spans="1:16" hidden="1" x14ac:dyDescent="0.25">
      <c r="A65" t="s">
        <v>60</v>
      </c>
      <c r="B65">
        <v>2014</v>
      </c>
      <c r="C65" t="s">
        <v>238</v>
      </c>
      <c r="D65">
        <v>122.6</v>
      </c>
      <c r="E65">
        <v>122.5</v>
      </c>
      <c r="F65">
        <v>118.3</v>
      </c>
      <c r="G65">
        <v>123.2</v>
      </c>
      <c r="H65">
        <v>110.5</v>
      </c>
      <c r="I65">
        <v>128.9</v>
      </c>
      <c r="J65">
        <v>155.30000000000001</v>
      </c>
      <c r="K65">
        <v>115.5</v>
      </c>
      <c r="L65">
        <v>104</v>
      </c>
      <c r="M65">
        <v>115.3</v>
      </c>
      <c r="N65">
        <v>116.8</v>
      </c>
      <c r="O65">
        <v>123.2</v>
      </c>
      <c r="P65">
        <v>125.1</v>
      </c>
    </row>
    <row r="66" spans="1:16" hidden="1" x14ac:dyDescent="0.25">
      <c r="A66" t="s">
        <v>85</v>
      </c>
      <c r="B66">
        <v>2014</v>
      </c>
      <c r="C66" t="s">
        <v>238</v>
      </c>
      <c r="D66">
        <v>124.6</v>
      </c>
      <c r="E66">
        <v>126.1</v>
      </c>
      <c r="F66">
        <v>117.8</v>
      </c>
      <c r="G66">
        <v>123.1</v>
      </c>
      <c r="H66">
        <v>103.5</v>
      </c>
      <c r="I66">
        <v>123.5</v>
      </c>
      <c r="J66">
        <v>159.6</v>
      </c>
      <c r="K66">
        <v>117.4</v>
      </c>
      <c r="L66">
        <v>101.2</v>
      </c>
      <c r="M66">
        <v>123.8</v>
      </c>
      <c r="N66">
        <v>115.2</v>
      </c>
      <c r="O66">
        <v>125.9</v>
      </c>
      <c r="P66">
        <v>125.8</v>
      </c>
    </row>
    <row r="67" spans="1:16" hidden="1" x14ac:dyDescent="0.25">
      <c r="A67" t="s">
        <v>104</v>
      </c>
      <c r="B67">
        <v>2014</v>
      </c>
      <c r="C67" t="s">
        <v>238</v>
      </c>
      <c r="D67">
        <v>123.2</v>
      </c>
      <c r="E67">
        <v>123.8</v>
      </c>
      <c r="F67">
        <v>118.1</v>
      </c>
      <c r="G67">
        <v>123.2</v>
      </c>
      <c r="H67">
        <v>107.9</v>
      </c>
      <c r="I67">
        <v>126.4</v>
      </c>
      <c r="J67">
        <v>156.80000000000001</v>
      </c>
      <c r="K67">
        <v>116.1</v>
      </c>
      <c r="L67">
        <v>103.1</v>
      </c>
      <c r="M67">
        <v>118.1</v>
      </c>
      <c r="N67">
        <v>116.1</v>
      </c>
      <c r="O67">
        <v>124.5</v>
      </c>
      <c r="P67">
        <v>125.4</v>
      </c>
    </row>
    <row r="68" spans="1:16" hidden="1" x14ac:dyDescent="0.25">
      <c r="A68" t="s">
        <v>60</v>
      </c>
      <c r="B68">
        <v>2014</v>
      </c>
      <c r="C68" t="s">
        <v>264</v>
      </c>
      <c r="D68">
        <v>122.7</v>
      </c>
      <c r="E68">
        <v>122.6</v>
      </c>
      <c r="F68">
        <v>119.9</v>
      </c>
      <c r="G68">
        <v>124</v>
      </c>
      <c r="H68">
        <v>110.5</v>
      </c>
      <c r="I68">
        <v>128.80000000000001</v>
      </c>
      <c r="J68">
        <v>152</v>
      </c>
      <c r="K68">
        <v>116.2</v>
      </c>
      <c r="L68">
        <v>103.3</v>
      </c>
      <c r="M68">
        <v>115.8</v>
      </c>
      <c r="N68">
        <v>116.8</v>
      </c>
      <c r="O68">
        <v>124.5</v>
      </c>
      <c r="P68">
        <v>124.9</v>
      </c>
    </row>
    <row r="69" spans="1:16" hidden="1" x14ac:dyDescent="0.25">
      <c r="A69" t="s">
        <v>85</v>
      </c>
      <c r="B69">
        <v>2014</v>
      </c>
      <c r="C69" t="s">
        <v>264</v>
      </c>
      <c r="D69">
        <v>124.5</v>
      </c>
      <c r="E69">
        <v>125.6</v>
      </c>
      <c r="F69">
        <v>122.7</v>
      </c>
      <c r="G69">
        <v>124.6</v>
      </c>
      <c r="H69">
        <v>103.2</v>
      </c>
      <c r="I69">
        <v>122.2</v>
      </c>
      <c r="J69">
        <v>153.19999999999999</v>
      </c>
      <c r="K69">
        <v>119.3</v>
      </c>
      <c r="L69">
        <v>99.8</v>
      </c>
      <c r="M69">
        <v>124.6</v>
      </c>
      <c r="N69">
        <v>115.8</v>
      </c>
      <c r="O69">
        <v>126.9</v>
      </c>
      <c r="P69">
        <v>125.4</v>
      </c>
    </row>
    <row r="70" spans="1:16" hidden="1" x14ac:dyDescent="0.25">
      <c r="A70" t="s">
        <v>104</v>
      </c>
      <c r="B70">
        <v>2014</v>
      </c>
      <c r="C70" t="s">
        <v>264</v>
      </c>
      <c r="D70">
        <v>123.3</v>
      </c>
      <c r="E70">
        <v>123.7</v>
      </c>
      <c r="F70">
        <v>121</v>
      </c>
      <c r="G70">
        <v>124.2</v>
      </c>
      <c r="H70">
        <v>107.8</v>
      </c>
      <c r="I70">
        <v>125.7</v>
      </c>
      <c r="J70">
        <v>152.4</v>
      </c>
      <c r="K70">
        <v>117.2</v>
      </c>
      <c r="L70">
        <v>102.1</v>
      </c>
      <c r="M70">
        <v>118.7</v>
      </c>
      <c r="N70">
        <v>116.4</v>
      </c>
      <c r="O70">
        <v>125.6</v>
      </c>
      <c r="P70">
        <v>125.1</v>
      </c>
    </row>
    <row r="71" spans="1:16" hidden="1" x14ac:dyDescent="0.25">
      <c r="A71" t="s">
        <v>60</v>
      </c>
      <c r="B71">
        <v>2014</v>
      </c>
      <c r="C71" t="s">
        <v>273</v>
      </c>
      <c r="D71">
        <v>122.4</v>
      </c>
      <c r="E71">
        <v>122.4</v>
      </c>
      <c r="F71">
        <v>121.8</v>
      </c>
      <c r="G71">
        <v>124.2</v>
      </c>
      <c r="H71">
        <v>110.2</v>
      </c>
      <c r="I71">
        <v>128.6</v>
      </c>
      <c r="J71">
        <v>140.30000000000001</v>
      </c>
      <c r="K71">
        <v>116.3</v>
      </c>
      <c r="L71">
        <v>102</v>
      </c>
      <c r="M71">
        <v>116</v>
      </c>
      <c r="N71">
        <v>117.3</v>
      </c>
      <c r="O71">
        <v>124.8</v>
      </c>
      <c r="P71">
        <v>123.3</v>
      </c>
    </row>
    <row r="72" spans="1:16" hidden="1" x14ac:dyDescent="0.25">
      <c r="A72" t="s">
        <v>85</v>
      </c>
      <c r="B72">
        <v>2014</v>
      </c>
      <c r="C72" t="s">
        <v>273</v>
      </c>
      <c r="D72">
        <v>124</v>
      </c>
      <c r="E72">
        <v>124.7</v>
      </c>
      <c r="F72">
        <v>126.3</v>
      </c>
      <c r="G72">
        <v>124.9</v>
      </c>
      <c r="H72">
        <v>103</v>
      </c>
      <c r="I72">
        <v>122.3</v>
      </c>
      <c r="J72">
        <v>141</v>
      </c>
      <c r="K72">
        <v>120.1</v>
      </c>
      <c r="L72">
        <v>97.8</v>
      </c>
      <c r="M72">
        <v>125.4</v>
      </c>
      <c r="N72">
        <v>116.1</v>
      </c>
      <c r="O72">
        <v>127.6</v>
      </c>
      <c r="P72">
        <v>124</v>
      </c>
    </row>
    <row r="73" spans="1:16" hidden="1" x14ac:dyDescent="0.25">
      <c r="A73" t="s">
        <v>104</v>
      </c>
      <c r="B73">
        <v>2014</v>
      </c>
      <c r="C73" t="s">
        <v>273</v>
      </c>
      <c r="D73">
        <v>122.9</v>
      </c>
      <c r="E73">
        <v>123.2</v>
      </c>
      <c r="F73">
        <v>123.5</v>
      </c>
      <c r="G73">
        <v>124.5</v>
      </c>
      <c r="H73">
        <v>107.6</v>
      </c>
      <c r="I73">
        <v>125.7</v>
      </c>
      <c r="J73">
        <v>140.5</v>
      </c>
      <c r="K73">
        <v>117.6</v>
      </c>
      <c r="L73">
        <v>100.6</v>
      </c>
      <c r="M73">
        <v>119.1</v>
      </c>
      <c r="N73">
        <v>116.8</v>
      </c>
      <c r="O73">
        <v>126.1</v>
      </c>
      <c r="P73">
        <v>123.6</v>
      </c>
    </row>
    <row r="74" spans="1:16" hidden="1" x14ac:dyDescent="0.25">
      <c r="A74" t="s">
        <v>60</v>
      </c>
      <c r="B74">
        <v>2015</v>
      </c>
      <c r="C74" t="s">
        <v>62</v>
      </c>
      <c r="D74">
        <v>123.1</v>
      </c>
      <c r="E74">
        <v>123.1</v>
      </c>
      <c r="F74">
        <v>122.1</v>
      </c>
      <c r="G74">
        <v>124.9</v>
      </c>
      <c r="H74">
        <v>111</v>
      </c>
      <c r="I74">
        <v>130.4</v>
      </c>
      <c r="J74">
        <v>132.30000000000001</v>
      </c>
      <c r="K74">
        <v>117.2</v>
      </c>
      <c r="L74">
        <v>100.5</v>
      </c>
      <c r="M74">
        <v>117.2</v>
      </c>
      <c r="N74">
        <v>117.9</v>
      </c>
      <c r="O74">
        <v>125.6</v>
      </c>
      <c r="P74">
        <v>122.8</v>
      </c>
    </row>
    <row r="75" spans="1:16" hidden="1" x14ac:dyDescent="0.25">
      <c r="A75" t="s">
        <v>85</v>
      </c>
      <c r="B75">
        <v>2015</v>
      </c>
      <c r="C75" t="s">
        <v>62</v>
      </c>
      <c r="D75">
        <v>124</v>
      </c>
      <c r="E75">
        <v>125.5</v>
      </c>
      <c r="F75">
        <v>126.6</v>
      </c>
      <c r="G75">
        <v>125.2</v>
      </c>
      <c r="H75">
        <v>104.3</v>
      </c>
      <c r="I75">
        <v>121.3</v>
      </c>
      <c r="J75">
        <v>134.4</v>
      </c>
      <c r="K75">
        <v>122.9</v>
      </c>
      <c r="L75">
        <v>96.1</v>
      </c>
      <c r="M75">
        <v>126.6</v>
      </c>
      <c r="N75">
        <v>116.5</v>
      </c>
      <c r="O75">
        <v>128</v>
      </c>
      <c r="P75">
        <v>123.5</v>
      </c>
    </row>
    <row r="76" spans="1:16" hidden="1" x14ac:dyDescent="0.25">
      <c r="A76" t="s">
        <v>104</v>
      </c>
      <c r="B76">
        <v>2015</v>
      </c>
      <c r="C76" t="s">
        <v>62</v>
      </c>
      <c r="D76">
        <v>123.4</v>
      </c>
      <c r="E76">
        <v>123.9</v>
      </c>
      <c r="F76">
        <v>123.8</v>
      </c>
      <c r="G76">
        <v>125</v>
      </c>
      <c r="H76">
        <v>108.5</v>
      </c>
      <c r="I76">
        <v>126.2</v>
      </c>
      <c r="J76">
        <v>133</v>
      </c>
      <c r="K76">
        <v>119.1</v>
      </c>
      <c r="L76">
        <v>99</v>
      </c>
      <c r="M76">
        <v>120.3</v>
      </c>
      <c r="N76">
        <v>117.3</v>
      </c>
      <c r="O76">
        <v>126.7</v>
      </c>
      <c r="P76">
        <v>123.1</v>
      </c>
    </row>
    <row r="77" spans="1:16" hidden="1" x14ac:dyDescent="0.25">
      <c r="A77" t="s">
        <v>60</v>
      </c>
      <c r="B77">
        <v>2015</v>
      </c>
      <c r="C77" t="s">
        <v>116</v>
      </c>
      <c r="D77">
        <v>123.4</v>
      </c>
      <c r="E77">
        <v>124.4</v>
      </c>
      <c r="F77">
        <v>122.1</v>
      </c>
      <c r="G77">
        <v>125.8</v>
      </c>
      <c r="H77">
        <v>111.5</v>
      </c>
      <c r="I77">
        <v>129.4</v>
      </c>
      <c r="J77">
        <v>128.19999999999999</v>
      </c>
      <c r="K77">
        <v>118.8</v>
      </c>
      <c r="L77">
        <v>100</v>
      </c>
      <c r="M77">
        <v>118.6</v>
      </c>
      <c r="N77">
        <v>118.8</v>
      </c>
      <c r="O77">
        <v>126.8</v>
      </c>
      <c r="P77">
        <v>122.8</v>
      </c>
    </row>
    <row r="78" spans="1:16" hidden="1" x14ac:dyDescent="0.25">
      <c r="A78" t="s">
        <v>85</v>
      </c>
      <c r="B78">
        <v>2015</v>
      </c>
      <c r="C78" t="s">
        <v>116</v>
      </c>
      <c r="D78">
        <v>124.3</v>
      </c>
      <c r="E78">
        <v>126.5</v>
      </c>
      <c r="F78">
        <v>119.5</v>
      </c>
      <c r="G78">
        <v>125.6</v>
      </c>
      <c r="H78">
        <v>104.9</v>
      </c>
      <c r="I78">
        <v>121.6</v>
      </c>
      <c r="J78">
        <v>131.80000000000001</v>
      </c>
      <c r="K78">
        <v>125.1</v>
      </c>
      <c r="L78">
        <v>95</v>
      </c>
      <c r="M78">
        <v>127.7</v>
      </c>
      <c r="N78">
        <v>116.8</v>
      </c>
      <c r="O78">
        <v>128.6</v>
      </c>
      <c r="P78">
        <v>123.7</v>
      </c>
    </row>
    <row r="79" spans="1:16" hidden="1" x14ac:dyDescent="0.25">
      <c r="A79" t="s">
        <v>104</v>
      </c>
      <c r="B79">
        <v>2015</v>
      </c>
      <c r="C79" t="s">
        <v>116</v>
      </c>
      <c r="D79">
        <v>123.7</v>
      </c>
      <c r="E79">
        <v>125.1</v>
      </c>
      <c r="F79">
        <v>121.1</v>
      </c>
      <c r="G79">
        <v>125.7</v>
      </c>
      <c r="H79">
        <v>109.1</v>
      </c>
      <c r="I79">
        <v>125.8</v>
      </c>
      <c r="J79">
        <v>129.4</v>
      </c>
      <c r="K79">
        <v>120.9</v>
      </c>
      <c r="L79">
        <v>98.3</v>
      </c>
      <c r="M79">
        <v>121.6</v>
      </c>
      <c r="N79">
        <v>118</v>
      </c>
      <c r="O79">
        <v>127.6</v>
      </c>
      <c r="P79">
        <v>123.1</v>
      </c>
    </row>
    <row r="80" spans="1:16" hidden="1" x14ac:dyDescent="0.25">
      <c r="A80" t="s">
        <v>60</v>
      </c>
      <c r="B80">
        <v>2015</v>
      </c>
      <c r="C80" t="s">
        <v>138</v>
      </c>
      <c r="D80">
        <v>123.3</v>
      </c>
      <c r="E80">
        <v>124.7</v>
      </c>
      <c r="F80">
        <v>118.9</v>
      </c>
      <c r="G80">
        <v>126</v>
      </c>
      <c r="H80">
        <v>111.8</v>
      </c>
      <c r="I80">
        <v>130.9</v>
      </c>
      <c r="J80">
        <v>128</v>
      </c>
      <c r="K80">
        <v>119.9</v>
      </c>
      <c r="L80">
        <v>98.9</v>
      </c>
      <c r="M80">
        <v>119.4</v>
      </c>
      <c r="N80">
        <v>118.9</v>
      </c>
      <c r="O80">
        <v>127.7</v>
      </c>
      <c r="P80">
        <v>123.1</v>
      </c>
    </row>
    <row r="81" spans="1:16" hidden="1" x14ac:dyDescent="0.25">
      <c r="A81" t="s">
        <v>85</v>
      </c>
      <c r="B81">
        <v>2015</v>
      </c>
      <c r="C81" t="s">
        <v>138</v>
      </c>
      <c r="D81">
        <v>124</v>
      </c>
      <c r="E81">
        <v>126.7</v>
      </c>
      <c r="F81">
        <v>113.5</v>
      </c>
      <c r="G81">
        <v>125.9</v>
      </c>
      <c r="H81">
        <v>104.8</v>
      </c>
      <c r="I81">
        <v>123.8</v>
      </c>
      <c r="J81">
        <v>131.4</v>
      </c>
      <c r="K81">
        <v>127.2</v>
      </c>
      <c r="L81">
        <v>93.2</v>
      </c>
      <c r="M81">
        <v>127.4</v>
      </c>
      <c r="N81">
        <v>117</v>
      </c>
      <c r="O81">
        <v>129.19999999999999</v>
      </c>
      <c r="P81">
        <v>123.9</v>
      </c>
    </row>
    <row r="82" spans="1:16" hidden="1" x14ac:dyDescent="0.25">
      <c r="A82" t="s">
        <v>104</v>
      </c>
      <c r="B82">
        <v>2015</v>
      </c>
      <c r="C82" t="s">
        <v>138</v>
      </c>
      <c r="D82">
        <v>123.5</v>
      </c>
      <c r="E82">
        <v>125.4</v>
      </c>
      <c r="F82">
        <v>116.8</v>
      </c>
      <c r="G82">
        <v>126</v>
      </c>
      <c r="H82">
        <v>109.2</v>
      </c>
      <c r="I82">
        <v>127.6</v>
      </c>
      <c r="J82">
        <v>129.19999999999999</v>
      </c>
      <c r="K82">
        <v>122.4</v>
      </c>
      <c r="L82">
        <v>97</v>
      </c>
      <c r="M82">
        <v>122.1</v>
      </c>
      <c r="N82">
        <v>118.1</v>
      </c>
      <c r="O82">
        <v>128.4</v>
      </c>
      <c r="P82">
        <v>123.4</v>
      </c>
    </row>
    <row r="83" spans="1:16" hidden="1" x14ac:dyDescent="0.25">
      <c r="A83" t="s">
        <v>60</v>
      </c>
      <c r="B83">
        <v>2015</v>
      </c>
      <c r="C83" t="s">
        <v>154</v>
      </c>
      <c r="D83">
        <v>123.3</v>
      </c>
      <c r="E83">
        <v>125.5</v>
      </c>
      <c r="F83">
        <v>117.2</v>
      </c>
      <c r="G83">
        <v>126.8</v>
      </c>
      <c r="H83">
        <v>111.9</v>
      </c>
      <c r="I83">
        <v>134.19999999999999</v>
      </c>
      <c r="J83">
        <v>127.5</v>
      </c>
      <c r="K83">
        <v>121.5</v>
      </c>
      <c r="L83">
        <v>97.8</v>
      </c>
      <c r="M83">
        <v>119.8</v>
      </c>
      <c r="N83">
        <v>119.4</v>
      </c>
      <c r="O83">
        <v>128.69999999999999</v>
      </c>
      <c r="P83">
        <v>123.6</v>
      </c>
    </row>
    <row r="84" spans="1:16" hidden="1" x14ac:dyDescent="0.25">
      <c r="A84" t="s">
        <v>85</v>
      </c>
      <c r="B84">
        <v>2015</v>
      </c>
      <c r="C84" t="s">
        <v>154</v>
      </c>
      <c r="D84">
        <v>123.8</v>
      </c>
      <c r="E84">
        <v>128.19999999999999</v>
      </c>
      <c r="F84">
        <v>110</v>
      </c>
      <c r="G84">
        <v>126.3</v>
      </c>
      <c r="H84">
        <v>104.5</v>
      </c>
      <c r="I84">
        <v>130.6</v>
      </c>
      <c r="J84">
        <v>130.80000000000001</v>
      </c>
      <c r="K84">
        <v>131.30000000000001</v>
      </c>
      <c r="L84">
        <v>91.6</v>
      </c>
      <c r="M84">
        <v>127.7</v>
      </c>
      <c r="N84">
        <v>117.2</v>
      </c>
      <c r="O84">
        <v>129.5</v>
      </c>
      <c r="P84">
        <v>124.6</v>
      </c>
    </row>
    <row r="85" spans="1:16" hidden="1" x14ac:dyDescent="0.25">
      <c r="A85" t="s">
        <v>104</v>
      </c>
      <c r="B85">
        <v>2015</v>
      </c>
      <c r="C85" t="s">
        <v>154</v>
      </c>
      <c r="D85">
        <v>123.5</v>
      </c>
      <c r="E85">
        <v>126.4</v>
      </c>
      <c r="F85">
        <v>114.4</v>
      </c>
      <c r="G85">
        <v>126.6</v>
      </c>
      <c r="H85">
        <v>109.2</v>
      </c>
      <c r="I85">
        <v>132.5</v>
      </c>
      <c r="J85">
        <v>128.6</v>
      </c>
      <c r="K85">
        <v>124.8</v>
      </c>
      <c r="L85">
        <v>95.7</v>
      </c>
      <c r="M85">
        <v>122.4</v>
      </c>
      <c r="N85">
        <v>118.5</v>
      </c>
      <c r="O85">
        <v>129.1</v>
      </c>
      <c r="P85">
        <v>124</v>
      </c>
    </row>
    <row r="86" spans="1:16" x14ac:dyDescent="0.25">
      <c r="A86" t="s">
        <v>60</v>
      </c>
      <c r="B86">
        <v>2015</v>
      </c>
      <c r="C86" t="s">
        <v>167</v>
      </c>
      <c r="D86">
        <v>123.5</v>
      </c>
      <c r="E86">
        <v>127.1</v>
      </c>
      <c r="F86">
        <v>117.3</v>
      </c>
      <c r="G86">
        <v>127.7</v>
      </c>
      <c r="H86">
        <v>112.5</v>
      </c>
      <c r="I86">
        <v>134.1</v>
      </c>
      <c r="J86">
        <v>128.5</v>
      </c>
      <c r="K86">
        <v>124.3</v>
      </c>
      <c r="L86">
        <v>97.6</v>
      </c>
      <c r="M86">
        <v>120.7</v>
      </c>
      <c r="N86">
        <v>120.2</v>
      </c>
      <c r="O86">
        <v>129.80000000000001</v>
      </c>
      <c r="P86">
        <v>124.4</v>
      </c>
    </row>
    <row r="87" spans="1:16" x14ac:dyDescent="0.25">
      <c r="A87" t="s">
        <v>85</v>
      </c>
      <c r="B87">
        <v>2015</v>
      </c>
      <c r="C87" t="s">
        <v>167</v>
      </c>
      <c r="D87">
        <v>123.8</v>
      </c>
      <c r="E87">
        <v>129.69999999999999</v>
      </c>
      <c r="F87">
        <v>111.3</v>
      </c>
      <c r="G87">
        <v>126.6</v>
      </c>
      <c r="H87">
        <v>105.2</v>
      </c>
      <c r="I87">
        <v>130.80000000000001</v>
      </c>
      <c r="J87">
        <v>135.6</v>
      </c>
      <c r="K87">
        <v>142.6</v>
      </c>
      <c r="L87">
        <v>90.8</v>
      </c>
      <c r="M87">
        <v>128.80000000000001</v>
      </c>
      <c r="N87">
        <v>117.7</v>
      </c>
      <c r="O87">
        <v>129.9</v>
      </c>
      <c r="P87">
        <v>126.1</v>
      </c>
    </row>
    <row r="88" spans="1:16" x14ac:dyDescent="0.25">
      <c r="A88" t="s">
        <v>104</v>
      </c>
      <c r="B88">
        <v>2015</v>
      </c>
      <c r="C88" t="s">
        <v>167</v>
      </c>
      <c r="D88">
        <v>123.6</v>
      </c>
      <c r="E88">
        <v>128</v>
      </c>
      <c r="F88">
        <v>115</v>
      </c>
      <c r="G88">
        <v>127.3</v>
      </c>
      <c r="H88">
        <v>109.8</v>
      </c>
      <c r="I88">
        <v>132.6</v>
      </c>
      <c r="J88">
        <v>130.9</v>
      </c>
      <c r="K88">
        <v>130.5</v>
      </c>
      <c r="L88">
        <v>95.3</v>
      </c>
      <c r="M88">
        <v>123.4</v>
      </c>
      <c r="N88">
        <v>119.2</v>
      </c>
      <c r="O88">
        <v>129.80000000000001</v>
      </c>
      <c r="P88">
        <v>125</v>
      </c>
    </row>
    <row r="89" spans="1:16" x14ac:dyDescent="0.25">
      <c r="A89" t="s">
        <v>60</v>
      </c>
      <c r="B89">
        <v>2015</v>
      </c>
      <c r="C89" t="s">
        <v>177</v>
      </c>
      <c r="D89">
        <v>124.1</v>
      </c>
      <c r="E89">
        <v>130.4</v>
      </c>
      <c r="F89">
        <v>122.1</v>
      </c>
      <c r="G89">
        <v>128.69999999999999</v>
      </c>
      <c r="H89">
        <v>114.1</v>
      </c>
      <c r="I89">
        <v>133.19999999999999</v>
      </c>
      <c r="J89">
        <v>135.19999999999999</v>
      </c>
      <c r="K89">
        <v>131.9</v>
      </c>
      <c r="L89">
        <v>96.3</v>
      </c>
      <c r="M89">
        <v>123</v>
      </c>
      <c r="N89">
        <v>121.1</v>
      </c>
      <c r="O89">
        <v>131.19999999999999</v>
      </c>
      <c r="P89">
        <v>126.6</v>
      </c>
    </row>
    <row r="90" spans="1:16" x14ac:dyDescent="0.25">
      <c r="A90" t="s">
        <v>85</v>
      </c>
      <c r="B90">
        <v>2015</v>
      </c>
      <c r="C90" t="s">
        <v>177</v>
      </c>
      <c r="D90">
        <v>123.6</v>
      </c>
      <c r="E90">
        <v>134.4</v>
      </c>
      <c r="F90">
        <v>120.9</v>
      </c>
      <c r="G90">
        <v>127.3</v>
      </c>
      <c r="H90">
        <v>106</v>
      </c>
      <c r="I90">
        <v>132.30000000000001</v>
      </c>
      <c r="J90">
        <v>146.69999999999999</v>
      </c>
      <c r="K90">
        <v>148.1</v>
      </c>
      <c r="L90">
        <v>89.8</v>
      </c>
      <c r="M90">
        <v>130.5</v>
      </c>
      <c r="N90">
        <v>118</v>
      </c>
      <c r="O90">
        <v>130.5</v>
      </c>
      <c r="P90">
        <v>128.5</v>
      </c>
    </row>
    <row r="91" spans="1:16" x14ac:dyDescent="0.25">
      <c r="A91" t="s">
        <v>104</v>
      </c>
      <c r="B91">
        <v>2015</v>
      </c>
      <c r="C91" t="s">
        <v>177</v>
      </c>
      <c r="D91">
        <v>123.9</v>
      </c>
      <c r="E91">
        <v>131.80000000000001</v>
      </c>
      <c r="F91">
        <v>121.6</v>
      </c>
      <c r="G91">
        <v>128.19999999999999</v>
      </c>
      <c r="H91">
        <v>111.1</v>
      </c>
      <c r="I91">
        <v>132.80000000000001</v>
      </c>
      <c r="J91">
        <v>139.1</v>
      </c>
      <c r="K91">
        <v>137.4</v>
      </c>
      <c r="L91">
        <v>94.1</v>
      </c>
      <c r="M91">
        <v>125.5</v>
      </c>
      <c r="N91">
        <v>119.8</v>
      </c>
      <c r="O91">
        <v>130.9</v>
      </c>
      <c r="P91">
        <v>127.3</v>
      </c>
    </row>
    <row r="92" spans="1:16" hidden="1" x14ac:dyDescent="0.25">
      <c r="A92" t="s">
        <v>60</v>
      </c>
      <c r="B92">
        <v>2015</v>
      </c>
      <c r="C92" t="s">
        <v>194</v>
      </c>
      <c r="D92">
        <v>124</v>
      </c>
      <c r="E92">
        <v>131.5</v>
      </c>
      <c r="F92">
        <v>122</v>
      </c>
      <c r="G92">
        <v>128.69999999999999</v>
      </c>
      <c r="H92">
        <v>113.5</v>
      </c>
      <c r="I92">
        <v>133.30000000000001</v>
      </c>
      <c r="J92">
        <v>140.80000000000001</v>
      </c>
      <c r="K92">
        <v>133.80000000000001</v>
      </c>
      <c r="L92">
        <v>94.1</v>
      </c>
      <c r="M92">
        <v>123.4</v>
      </c>
      <c r="N92">
        <v>121</v>
      </c>
      <c r="O92">
        <v>131.69999999999999</v>
      </c>
      <c r="P92">
        <v>127.5</v>
      </c>
    </row>
    <row r="93" spans="1:16" hidden="1" x14ac:dyDescent="0.25">
      <c r="A93" t="s">
        <v>85</v>
      </c>
      <c r="B93">
        <v>2015</v>
      </c>
      <c r="C93" t="s">
        <v>194</v>
      </c>
      <c r="D93">
        <v>123.2</v>
      </c>
      <c r="E93">
        <v>134.30000000000001</v>
      </c>
      <c r="F93">
        <v>119.5</v>
      </c>
      <c r="G93">
        <v>127.7</v>
      </c>
      <c r="H93">
        <v>106.3</v>
      </c>
      <c r="I93">
        <v>132.80000000000001</v>
      </c>
      <c r="J93">
        <v>153.5</v>
      </c>
      <c r="K93">
        <v>149.5</v>
      </c>
      <c r="L93">
        <v>85.7</v>
      </c>
      <c r="M93">
        <v>131.5</v>
      </c>
      <c r="N93">
        <v>118.3</v>
      </c>
      <c r="O93">
        <v>131.1</v>
      </c>
      <c r="P93">
        <v>129.5</v>
      </c>
    </row>
    <row r="94" spans="1:16" hidden="1" x14ac:dyDescent="0.25">
      <c r="A94" t="s">
        <v>104</v>
      </c>
      <c r="B94">
        <v>2015</v>
      </c>
      <c r="C94" t="s">
        <v>194</v>
      </c>
      <c r="D94">
        <v>123.7</v>
      </c>
      <c r="E94">
        <v>132.5</v>
      </c>
      <c r="F94">
        <v>121</v>
      </c>
      <c r="G94">
        <v>128.30000000000001</v>
      </c>
      <c r="H94">
        <v>110.9</v>
      </c>
      <c r="I94">
        <v>133.1</v>
      </c>
      <c r="J94">
        <v>145.1</v>
      </c>
      <c r="K94">
        <v>139.1</v>
      </c>
      <c r="L94">
        <v>91.3</v>
      </c>
      <c r="M94">
        <v>126.1</v>
      </c>
      <c r="N94">
        <v>119.9</v>
      </c>
      <c r="O94">
        <v>131.4</v>
      </c>
      <c r="P94">
        <v>128.19999999999999</v>
      </c>
    </row>
    <row r="95" spans="1:16" hidden="1" x14ac:dyDescent="0.25">
      <c r="A95" t="s">
        <v>60</v>
      </c>
      <c r="B95">
        <v>2015</v>
      </c>
      <c r="C95" t="s">
        <v>213</v>
      </c>
      <c r="D95">
        <v>124.7</v>
      </c>
      <c r="E95">
        <v>131.30000000000001</v>
      </c>
      <c r="F95">
        <v>121.3</v>
      </c>
      <c r="G95">
        <v>128.80000000000001</v>
      </c>
      <c r="H95">
        <v>114</v>
      </c>
      <c r="I95">
        <v>134.19999999999999</v>
      </c>
      <c r="J95">
        <v>153.6</v>
      </c>
      <c r="K95">
        <v>137.9</v>
      </c>
      <c r="L95">
        <v>93.1</v>
      </c>
      <c r="M95">
        <v>123.9</v>
      </c>
      <c r="N95">
        <v>121.5</v>
      </c>
      <c r="O95">
        <v>132.5</v>
      </c>
      <c r="P95">
        <v>129.80000000000001</v>
      </c>
    </row>
    <row r="96" spans="1:16" hidden="1" x14ac:dyDescent="0.25">
      <c r="A96" t="s">
        <v>85</v>
      </c>
      <c r="B96">
        <v>2015</v>
      </c>
      <c r="C96" t="s">
        <v>213</v>
      </c>
      <c r="D96">
        <v>123.1</v>
      </c>
      <c r="E96">
        <v>131.69999999999999</v>
      </c>
      <c r="F96">
        <v>118.1</v>
      </c>
      <c r="G96">
        <v>128</v>
      </c>
      <c r="H96">
        <v>106.8</v>
      </c>
      <c r="I96">
        <v>130.1</v>
      </c>
      <c r="J96">
        <v>165.5</v>
      </c>
      <c r="K96">
        <v>156</v>
      </c>
      <c r="L96">
        <v>85.3</v>
      </c>
      <c r="M96">
        <v>132.69999999999999</v>
      </c>
      <c r="N96">
        <v>118.8</v>
      </c>
      <c r="O96">
        <v>131.69999999999999</v>
      </c>
      <c r="P96">
        <v>131.1</v>
      </c>
    </row>
    <row r="97" spans="1:16" hidden="1" x14ac:dyDescent="0.25">
      <c r="A97" t="s">
        <v>104</v>
      </c>
      <c r="B97">
        <v>2015</v>
      </c>
      <c r="C97" t="s">
        <v>213</v>
      </c>
      <c r="D97">
        <v>124.2</v>
      </c>
      <c r="E97">
        <v>131.4</v>
      </c>
      <c r="F97">
        <v>120.1</v>
      </c>
      <c r="G97">
        <v>128.5</v>
      </c>
      <c r="H97">
        <v>111.4</v>
      </c>
      <c r="I97">
        <v>132.30000000000001</v>
      </c>
      <c r="J97">
        <v>157.6</v>
      </c>
      <c r="K97">
        <v>144</v>
      </c>
      <c r="L97">
        <v>90.5</v>
      </c>
      <c r="M97">
        <v>126.8</v>
      </c>
      <c r="N97">
        <v>120.4</v>
      </c>
      <c r="O97">
        <v>132.1</v>
      </c>
      <c r="P97">
        <v>130.30000000000001</v>
      </c>
    </row>
    <row r="98" spans="1:16" hidden="1" x14ac:dyDescent="0.25">
      <c r="A98" t="s">
        <v>60</v>
      </c>
      <c r="B98">
        <v>2015</v>
      </c>
      <c r="C98" t="s">
        <v>228</v>
      </c>
      <c r="D98">
        <v>125.1</v>
      </c>
      <c r="E98">
        <v>131.1</v>
      </c>
      <c r="F98">
        <v>120.7</v>
      </c>
      <c r="G98">
        <v>129.19999999999999</v>
      </c>
      <c r="H98">
        <v>114.7</v>
      </c>
      <c r="I98">
        <v>132.30000000000001</v>
      </c>
      <c r="J98">
        <v>158.9</v>
      </c>
      <c r="K98">
        <v>142.1</v>
      </c>
      <c r="L98">
        <v>92.5</v>
      </c>
      <c r="M98">
        <v>125.4</v>
      </c>
      <c r="N98">
        <v>121.9</v>
      </c>
      <c r="O98">
        <v>132.69999999999999</v>
      </c>
      <c r="P98">
        <v>131</v>
      </c>
    </row>
    <row r="99" spans="1:16" hidden="1" x14ac:dyDescent="0.25">
      <c r="A99" t="s">
        <v>85</v>
      </c>
      <c r="B99">
        <v>2015</v>
      </c>
      <c r="C99" t="s">
        <v>228</v>
      </c>
      <c r="D99">
        <v>123.4</v>
      </c>
      <c r="E99">
        <v>129</v>
      </c>
      <c r="F99">
        <v>115.6</v>
      </c>
      <c r="G99">
        <v>128.30000000000001</v>
      </c>
      <c r="H99">
        <v>107</v>
      </c>
      <c r="I99">
        <v>124</v>
      </c>
      <c r="J99">
        <v>168.5</v>
      </c>
      <c r="K99">
        <v>165.4</v>
      </c>
      <c r="L99">
        <v>86.3</v>
      </c>
      <c r="M99">
        <v>134.4</v>
      </c>
      <c r="N99">
        <v>119.1</v>
      </c>
      <c r="O99">
        <v>132.30000000000001</v>
      </c>
      <c r="P99">
        <v>131.5</v>
      </c>
    </row>
    <row r="100" spans="1:16" hidden="1" x14ac:dyDescent="0.25">
      <c r="A100" t="s">
        <v>104</v>
      </c>
      <c r="B100">
        <v>2015</v>
      </c>
      <c r="C100" t="s">
        <v>228</v>
      </c>
      <c r="D100">
        <v>124.6</v>
      </c>
      <c r="E100">
        <v>130.4</v>
      </c>
      <c r="F100">
        <v>118.7</v>
      </c>
      <c r="G100">
        <v>128.9</v>
      </c>
      <c r="H100">
        <v>111.9</v>
      </c>
      <c r="I100">
        <v>128.4</v>
      </c>
      <c r="J100">
        <v>162.19999999999999</v>
      </c>
      <c r="K100">
        <v>150</v>
      </c>
      <c r="L100">
        <v>90.4</v>
      </c>
      <c r="M100">
        <v>128.4</v>
      </c>
      <c r="N100">
        <v>120.7</v>
      </c>
      <c r="O100">
        <v>132.5</v>
      </c>
      <c r="P100">
        <v>131.19999999999999</v>
      </c>
    </row>
    <row r="101" spans="1:16" hidden="1" x14ac:dyDescent="0.25">
      <c r="A101" t="s">
        <v>60</v>
      </c>
      <c r="B101">
        <v>2015</v>
      </c>
      <c r="C101" t="s">
        <v>238</v>
      </c>
      <c r="D101">
        <v>125.6</v>
      </c>
      <c r="E101">
        <v>130.4</v>
      </c>
      <c r="F101">
        <v>120.8</v>
      </c>
      <c r="G101">
        <v>129.4</v>
      </c>
      <c r="H101">
        <v>115.8</v>
      </c>
      <c r="I101">
        <v>133.19999999999999</v>
      </c>
      <c r="J101">
        <v>157.69999999999999</v>
      </c>
      <c r="K101">
        <v>154.19999999999999</v>
      </c>
      <c r="L101">
        <v>93.7</v>
      </c>
      <c r="M101">
        <v>126.6</v>
      </c>
      <c r="N101">
        <v>122.3</v>
      </c>
      <c r="O101">
        <v>133.1</v>
      </c>
      <c r="P101">
        <v>131.80000000000001</v>
      </c>
    </row>
    <row r="102" spans="1:16" hidden="1" x14ac:dyDescent="0.25">
      <c r="A102" t="s">
        <v>85</v>
      </c>
      <c r="B102">
        <v>2015</v>
      </c>
      <c r="C102" t="s">
        <v>238</v>
      </c>
      <c r="D102">
        <v>123.6</v>
      </c>
      <c r="E102">
        <v>128.6</v>
      </c>
      <c r="F102">
        <v>115.9</v>
      </c>
      <c r="G102">
        <v>128.5</v>
      </c>
      <c r="H102">
        <v>109</v>
      </c>
      <c r="I102">
        <v>124.1</v>
      </c>
      <c r="J102">
        <v>165.8</v>
      </c>
      <c r="K102">
        <v>187.2</v>
      </c>
      <c r="L102">
        <v>89.4</v>
      </c>
      <c r="M102">
        <v>135.80000000000001</v>
      </c>
      <c r="N102">
        <v>119.4</v>
      </c>
      <c r="O102">
        <v>132.9</v>
      </c>
      <c r="P102">
        <v>132.6</v>
      </c>
    </row>
    <row r="103" spans="1:16" hidden="1" x14ac:dyDescent="0.25">
      <c r="A103" t="s">
        <v>104</v>
      </c>
      <c r="B103">
        <v>2015</v>
      </c>
      <c r="C103" t="s">
        <v>238</v>
      </c>
      <c r="D103">
        <v>125</v>
      </c>
      <c r="E103">
        <v>129.80000000000001</v>
      </c>
      <c r="F103">
        <v>118.9</v>
      </c>
      <c r="G103">
        <v>129.1</v>
      </c>
      <c r="H103">
        <v>113.3</v>
      </c>
      <c r="I103">
        <v>129</v>
      </c>
      <c r="J103">
        <v>160.4</v>
      </c>
      <c r="K103">
        <v>165.3</v>
      </c>
      <c r="L103">
        <v>92.3</v>
      </c>
      <c r="M103">
        <v>129.69999999999999</v>
      </c>
      <c r="N103">
        <v>121.1</v>
      </c>
      <c r="O103">
        <v>133</v>
      </c>
      <c r="P103">
        <v>132.1</v>
      </c>
    </row>
    <row r="104" spans="1:16" hidden="1" x14ac:dyDescent="0.25">
      <c r="A104" t="s">
        <v>60</v>
      </c>
      <c r="B104">
        <v>2015</v>
      </c>
      <c r="C104" t="s">
        <v>264</v>
      </c>
      <c r="D104">
        <v>126.1</v>
      </c>
      <c r="E104">
        <v>130.6</v>
      </c>
      <c r="F104">
        <v>121.7</v>
      </c>
      <c r="G104">
        <v>129.5</v>
      </c>
      <c r="H104">
        <v>117.8</v>
      </c>
      <c r="I104">
        <v>132.1</v>
      </c>
      <c r="J104">
        <v>155.19999999999999</v>
      </c>
      <c r="K104">
        <v>160.80000000000001</v>
      </c>
      <c r="L104">
        <v>94.5</v>
      </c>
      <c r="M104">
        <v>128.30000000000001</v>
      </c>
      <c r="N104">
        <v>123.1</v>
      </c>
      <c r="O104">
        <v>134.19999999999999</v>
      </c>
      <c r="P104">
        <v>132.4</v>
      </c>
    </row>
    <row r="105" spans="1:16" hidden="1" x14ac:dyDescent="0.25">
      <c r="A105" t="s">
        <v>85</v>
      </c>
      <c r="B105">
        <v>2015</v>
      </c>
      <c r="C105" t="s">
        <v>264</v>
      </c>
      <c r="D105">
        <v>124</v>
      </c>
      <c r="E105">
        <v>129.80000000000001</v>
      </c>
      <c r="F105">
        <v>121.5</v>
      </c>
      <c r="G105">
        <v>128.6</v>
      </c>
      <c r="H105">
        <v>110</v>
      </c>
      <c r="I105">
        <v>123.7</v>
      </c>
      <c r="J105">
        <v>164.6</v>
      </c>
      <c r="K105">
        <v>191.6</v>
      </c>
      <c r="L105">
        <v>90.8</v>
      </c>
      <c r="M105">
        <v>137.1</v>
      </c>
      <c r="N105">
        <v>119.8</v>
      </c>
      <c r="O105">
        <v>133.69999999999999</v>
      </c>
      <c r="P105">
        <v>133.30000000000001</v>
      </c>
    </row>
    <row r="106" spans="1:16" hidden="1" x14ac:dyDescent="0.25">
      <c r="A106" t="s">
        <v>104</v>
      </c>
      <c r="B106">
        <v>2015</v>
      </c>
      <c r="C106" t="s">
        <v>264</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row>
    <row r="107" spans="1:16" hidden="1" x14ac:dyDescent="0.25">
      <c r="A107" t="s">
        <v>60</v>
      </c>
      <c r="B107">
        <v>2015</v>
      </c>
      <c r="C107" t="s">
        <v>273</v>
      </c>
      <c r="D107">
        <v>126.3</v>
      </c>
      <c r="E107">
        <v>131.30000000000001</v>
      </c>
      <c r="F107">
        <v>123.3</v>
      </c>
      <c r="G107">
        <v>129.80000000000001</v>
      </c>
      <c r="H107">
        <v>118.3</v>
      </c>
      <c r="I107">
        <v>131.6</v>
      </c>
      <c r="J107">
        <v>145.5</v>
      </c>
      <c r="K107">
        <v>162.1</v>
      </c>
      <c r="L107">
        <v>95.4</v>
      </c>
      <c r="M107">
        <v>128.9</v>
      </c>
      <c r="N107">
        <v>123.3</v>
      </c>
      <c r="O107">
        <v>135.1</v>
      </c>
      <c r="P107">
        <v>131.4</v>
      </c>
    </row>
    <row r="108" spans="1:16" hidden="1" x14ac:dyDescent="0.25">
      <c r="A108" t="s">
        <v>85</v>
      </c>
      <c r="B108">
        <v>2015</v>
      </c>
      <c r="C108" t="s">
        <v>273</v>
      </c>
      <c r="D108">
        <v>124.3</v>
      </c>
      <c r="E108">
        <v>131.69999999999999</v>
      </c>
      <c r="F108">
        <v>127.1</v>
      </c>
      <c r="G108">
        <v>128.6</v>
      </c>
      <c r="H108">
        <v>110</v>
      </c>
      <c r="I108">
        <v>120.8</v>
      </c>
      <c r="J108">
        <v>149</v>
      </c>
      <c r="K108">
        <v>190.1</v>
      </c>
      <c r="L108">
        <v>92.7</v>
      </c>
      <c r="M108">
        <v>138.6</v>
      </c>
      <c r="N108">
        <v>120.2</v>
      </c>
      <c r="O108">
        <v>134.19999999999999</v>
      </c>
      <c r="P108">
        <v>131.5</v>
      </c>
    </row>
    <row r="109" spans="1:16" hidden="1" x14ac:dyDescent="0.25">
      <c r="A109" t="s">
        <v>104</v>
      </c>
      <c r="B109">
        <v>2015</v>
      </c>
      <c r="C109" t="s">
        <v>273</v>
      </c>
      <c r="D109">
        <v>125.7</v>
      </c>
      <c r="E109">
        <v>131.4</v>
      </c>
      <c r="F109">
        <v>124.8</v>
      </c>
      <c r="G109">
        <v>129.4</v>
      </c>
      <c r="H109">
        <v>115.3</v>
      </c>
      <c r="I109">
        <v>126.6</v>
      </c>
      <c r="J109">
        <v>146.69999999999999</v>
      </c>
      <c r="K109">
        <v>171.5</v>
      </c>
      <c r="L109">
        <v>94.5</v>
      </c>
      <c r="M109">
        <v>132.1</v>
      </c>
      <c r="N109">
        <v>122</v>
      </c>
      <c r="O109">
        <v>134.69999999999999</v>
      </c>
      <c r="P109">
        <v>131.4</v>
      </c>
    </row>
    <row r="110" spans="1:16" hidden="1" x14ac:dyDescent="0.25">
      <c r="A110" t="s">
        <v>60</v>
      </c>
      <c r="B110">
        <v>2016</v>
      </c>
      <c r="C110" t="s">
        <v>62</v>
      </c>
      <c r="D110">
        <v>126.8</v>
      </c>
      <c r="E110">
        <v>133.19999999999999</v>
      </c>
      <c r="F110">
        <v>126.5</v>
      </c>
      <c r="G110">
        <v>130.30000000000001</v>
      </c>
      <c r="H110">
        <v>118.9</v>
      </c>
      <c r="I110">
        <v>131.6</v>
      </c>
      <c r="J110">
        <v>140.1</v>
      </c>
      <c r="K110">
        <v>163.80000000000001</v>
      </c>
      <c r="L110">
        <v>97.7</v>
      </c>
      <c r="M110">
        <v>129.6</v>
      </c>
      <c r="N110">
        <v>124.3</v>
      </c>
      <c r="O110">
        <v>135.9</v>
      </c>
      <c r="P110">
        <v>131.4</v>
      </c>
    </row>
    <row r="111" spans="1:16" hidden="1" x14ac:dyDescent="0.25">
      <c r="A111" t="s">
        <v>85</v>
      </c>
      <c r="B111">
        <v>2016</v>
      </c>
      <c r="C111" t="s">
        <v>62</v>
      </c>
      <c r="D111">
        <v>124.7</v>
      </c>
      <c r="E111">
        <v>135.9</v>
      </c>
      <c r="F111">
        <v>132</v>
      </c>
      <c r="G111">
        <v>129.19999999999999</v>
      </c>
      <c r="H111">
        <v>109.7</v>
      </c>
      <c r="I111">
        <v>119</v>
      </c>
      <c r="J111">
        <v>144.1</v>
      </c>
      <c r="K111">
        <v>184.2</v>
      </c>
      <c r="L111">
        <v>96.7</v>
      </c>
      <c r="M111">
        <v>139.5</v>
      </c>
      <c r="N111">
        <v>120.5</v>
      </c>
      <c r="O111">
        <v>134.69999999999999</v>
      </c>
      <c r="P111">
        <v>131.19999999999999</v>
      </c>
    </row>
    <row r="112" spans="1:16" hidden="1" x14ac:dyDescent="0.25">
      <c r="A112" t="s">
        <v>104</v>
      </c>
      <c r="B112">
        <v>2016</v>
      </c>
      <c r="C112" t="s">
        <v>62</v>
      </c>
      <c r="D112">
        <v>126.1</v>
      </c>
      <c r="E112">
        <v>134.1</v>
      </c>
      <c r="F112">
        <v>128.6</v>
      </c>
      <c r="G112">
        <v>129.9</v>
      </c>
      <c r="H112">
        <v>115.5</v>
      </c>
      <c r="I112">
        <v>125.7</v>
      </c>
      <c r="J112">
        <v>141.5</v>
      </c>
      <c r="K112">
        <v>170.7</v>
      </c>
      <c r="L112">
        <v>97.4</v>
      </c>
      <c r="M112">
        <v>132.9</v>
      </c>
      <c r="N112">
        <v>122.7</v>
      </c>
      <c r="O112">
        <v>135.30000000000001</v>
      </c>
      <c r="P112">
        <v>131.30000000000001</v>
      </c>
    </row>
    <row r="113" spans="1:16" hidden="1" x14ac:dyDescent="0.25">
      <c r="A113" t="s">
        <v>60</v>
      </c>
      <c r="B113">
        <v>2016</v>
      </c>
      <c r="C113" t="s">
        <v>116</v>
      </c>
      <c r="D113">
        <v>127.1</v>
      </c>
      <c r="E113">
        <v>133.69999999999999</v>
      </c>
      <c r="F113">
        <v>127.7</v>
      </c>
      <c r="G113">
        <v>130.69999999999999</v>
      </c>
      <c r="H113">
        <v>118.5</v>
      </c>
      <c r="I113">
        <v>130.4</v>
      </c>
      <c r="J113">
        <v>130.9</v>
      </c>
      <c r="K113">
        <v>162.80000000000001</v>
      </c>
      <c r="L113">
        <v>98.7</v>
      </c>
      <c r="M113">
        <v>130.6</v>
      </c>
      <c r="N113">
        <v>124.8</v>
      </c>
      <c r="O113">
        <v>136.4</v>
      </c>
      <c r="P113">
        <v>130.30000000000001</v>
      </c>
    </row>
    <row r="114" spans="1:16" hidden="1" x14ac:dyDescent="0.25">
      <c r="A114" t="s">
        <v>85</v>
      </c>
      <c r="B114">
        <v>2016</v>
      </c>
      <c r="C114" t="s">
        <v>116</v>
      </c>
      <c r="D114">
        <v>124.8</v>
      </c>
      <c r="E114">
        <v>135.1</v>
      </c>
      <c r="F114">
        <v>130.30000000000001</v>
      </c>
      <c r="G114">
        <v>129.6</v>
      </c>
      <c r="H114">
        <v>108.4</v>
      </c>
      <c r="I114">
        <v>118.6</v>
      </c>
      <c r="J114">
        <v>129.19999999999999</v>
      </c>
      <c r="K114">
        <v>176.4</v>
      </c>
      <c r="L114">
        <v>99.1</v>
      </c>
      <c r="M114">
        <v>139.69999999999999</v>
      </c>
      <c r="N114">
        <v>120.6</v>
      </c>
      <c r="O114">
        <v>135.19999999999999</v>
      </c>
      <c r="P114">
        <v>129.1</v>
      </c>
    </row>
    <row r="115" spans="1:16" hidden="1" x14ac:dyDescent="0.25">
      <c r="A115" t="s">
        <v>104</v>
      </c>
      <c r="B115">
        <v>2016</v>
      </c>
      <c r="C115" t="s">
        <v>116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row>
    <row r="116" spans="1:16" hidden="1" x14ac:dyDescent="0.25">
      <c r="A116" t="s">
        <v>60</v>
      </c>
      <c r="B116">
        <v>2016</v>
      </c>
      <c r="C116" t="s">
        <v>138</v>
      </c>
      <c r="D116">
        <v>127.3</v>
      </c>
      <c r="E116">
        <v>134.4</v>
      </c>
      <c r="F116">
        <v>125.1</v>
      </c>
      <c r="G116">
        <v>130.5</v>
      </c>
      <c r="H116">
        <v>118.3</v>
      </c>
      <c r="I116">
        <v>131.69999999999999</v>
      </c>
      <c r="J116">
        <v>130.69999999999999</v>
      </c>
      <c r="K116">
        <v>161.19999999999999</v>
      </c>
      <c r="L116">
        <v>100.4</v>
      </c>
      <c r="M116">
        <v>130.80000000000001</v>
      </c>
      <c r="N116">
        <v>124.9</v>
      </c>
      <c r="O116">
        <v>137</v>
      </c>
      <c r="P116">
        <v>130.4</v>
      </c>
    </row>
    <row r="117" spans="1:16" hidden="1" x14ac:dyDescent="0.25">
      <c r="A117" t="s">
        <v>85</v>
      </c>
      <c r="B117">
        <v>2016</v>
      </c>
      <c r="C117" t="s">
        <v>138</v>
      </c>
      <c r="D117">
        <v>124.8</v>
      </c>
      <c r="E117">
        <v>136.30000000000001</v>
      </c>
      <c r="F117">
        <v>123.7</v>
      </c>
      <c r="G117">
        <v>129.69999999999999</v>
      </c>
      <c r="H117">
        <v>107.9</v>
      </c>
      <c r="I117">
        <v>119.9</v>
      </c>
      <c r="J117">
        <v>128.1</v>
      </c>
      <c r="K117">
        <v>170.3</v>
      </c>
      <c r="L117">
        <v>101.8</v>
      </c>
      <c r="M117">
        <v>140.1</v>
      </c>
      <c r="N117">
        <v>120.7</v>
      </c>
      <c r="O117">
        <v>135.4</v>
      </c>
      <c r="P117">
        <v>128.9</v>
      </c>
    </row>
    <row r="118" spans="1:16" hidden="1" x14ac:dyDescent="0.25">
      <c r="A118" t="s">
        <v>104</v>
      </c>
      <c r="B118">
        <v>2016</v>
      </c>
      <c r="C118" t="s">
        <v>138</v>
      </c>
      <c r="D118">
        <v>126.5</v>
      </c>
      <c r="E118">
        <v>135.1</v>
      </c>
      <c r="F118">
        <v>124.6</v>
      </c>
      <c r="G118">
        <v>130.19999999999999</v>
      </c>
      <c r="H118">
        <v>114.5</v>
      </c>
      <c r="I118">
        <v>126.2</v>
      </c>
      <c r="J118">
        <v>129.80000000000001</v>
      </c>
      <c r="K118">
        <v>164.3</v>
      </c>
      <c r="L118">
        <v>100.9</v>
      </c>
      <c r="M118">
        <v>133.9</v>
      </c>
      <c r="N118">
        <v>123.1</v>
      </c>
      <c r="O118">
        <v>136.30000000000001</v>
      </c>
      <c r="P118">
        <v>129.80000000000001</v>
      </c>
    </row>
    <row r="119" spans="1:16" hidden="1" x14ac:dyDescent="0.25">
      <c r="A119" t="s">
        <v>60</v>
      </c>
      <c r="B119">
        <v>2016</v>
      </c>
      <c r="C119" t="s">
        <v>154</v>
      </c>
      <c r="D119">
        <v>127.4</v>
      </c>
      <c r="E119">
        <v>135.4</v>
      </c>
      <c r="F119">
        <v>123.4</v>
      </c>
      <c r="G119">
        <v>131.30000000000001</v>
      </c>
      <c r="H119">
        <v>118.2</v>
      </c>
      <c r="I119">
        <v>138.1</v>
      </c>
      <c r="J119">
        <v>134.1</v>
      </c>
      <c r="K119">
        <v>162.69999999999999</v>
      </c>
      <c r="L119">
        <v>105</v>
      </c>
      <c r="M119">
        <v>131.4</v>
      </c>
      <c r="N119">
        <v>125.4</v>
      </c>
      <c r="O119">
        <v>137.4</v>
      </c>
      <c r="P119">
        <v>131.80000000000001</v>
      </c>
    </row>
    <row r="120" spans="1:16" hidden="1" x14ac:dyDescent="0.25">
      <c r="A120" t="s">
        <v>85</v>
      </c>
      <c r="B120">
        <v>2016</v>
      </c>
      <c r="C120" t="s">
        <v>154</v>
      </c>
      <c r="D120">
        <v>124.9</v>
      </c>
      <c r="E120">
        <v>139.30000000000001</v>
      </c>
      <c r="F120">
        <v>119.9</v>
      </c>
      <c r="G120">
        <v>130.19999999999999</v>
      </c>
      <c r="H120">
        <v>108.9</v>
      </c>
      <c r="I120">
        <v>131.1</v>
      </c>
      <c r="J120">
        <v>136.80000000000001</v>
      </c>
      <c r="K120">
        <v>176.9</v>
      </c>
      <c r="L120">
        <v>109.1</v>
      </c>
      <c r="M120">
        <v>140.4</v>
      </c>
      <c r="N120">
        <v>121.1</v>
      </c>
      <c r="O120">
        <v>135.9</v>
      </c>
      <c r="P120">
        <v>131.80000000000001</v>
      </c>
    </row>
    <row r="121" spans="1:16" hidden="1" x14ac:dyDescent="0.25">
      <c r="A121" t="s">
        <v>104</v>
      </c>
      <c r="B121">
        <v>2016</v>
      </c>
      <c r="C121" t="s">
        <v>154</v>
      </c>
      <c r="D121">
        <v>126.6</v>
      </c>
      <c r="E121">
        <v>136.80000000000001</v>
      </c>
      <c r="F121">
        <v>122</v>
      </c>
      <c r="G121">
        <v>130.9</v>
      </c>
      <c r="H121">
        <v>114.8</v>
      </c>
      <c r="I121">
        <v>134.80000000000001</v>
      </c>
      <c r="J121">
        <v>135</v>
      </c>
      <c r="K121">
        <v>167.5</v>
      </c>
      <c r="L121">
        <v>106.4</v>
      </c>
      <c r="M121">
        <v>134.4</v>
      </c>
      <c r="N121">
        <v>123.6</v>
      </c>
      <c r="O121">
        <v>136.69999999999999</v>
      </c>
      <c r="P121">
        <v>131.80000000000001</v>
      </c>
    </row>
    <row r="122" spans="1:16" x14ac:dyDescent="0.25">
      <c r="A122" t="s">
        <v>60</v>
      </c>
      <c r="B122">
        <v>2016</v>
      </c>
      <c r="C122" t="s">
        <v>167</v>
      </c>
      <c r="D122">
        <v>127.6</v>
      </c>
      <c r="E122">
        <v>137.5</v>
      </c>
      <c r="F122">
        <v>124.4</v>
      </c>
      <c r="G122">
        <v>132.4</v>
      </c>
      <c r="H122">
        <v>118.2</v>
      </c>
      <c r="I122">
        <v>138.1</v>
      </c>
      <c r="J122">
        <v>141.80000000000001</v>
      </c>
      <c r="K122">
        <v>166</v>
      </c>
      <c r="L122">
        <v>107.5</v>
      </c>
      <c r="M122">
        <v>132.19999999999999</v>
      </c>
      <c r="N122">
        <v>126.1</v>
      </c>
      <c r="O122">
        <v>138.30000000000001</v>
      </c>
      <c r="P122">
        <v>133.6</v>
      </c>
    </row>
    <row r="123" spans="1:16" x14ac:dyDescent="0.25">
      <c r="A123" t="s">
        <v>85</v>
      </c>
      <c r="B123">
        <v>2016</v>
      </c>
      <c r="C123" t="s">
        <v>167</v>
      </c>
      <c r="D123">
        <v>125</v>
      </c>
      <c r="E123">
        <v>142.1</v>
      </c>
      <c r="F123">
        <v>127</v>
      </c>
      <c r="G123">
        <v>130.4</v>
      </c>
      <c r="H123">
        <v>109.6</v>
      </c>
      <c r="I123">
        <v>133.5</v>
      </c>
      <c r="J123">
        <v>151.4</v>
      </c>
      <c r="K123">
        <v>182.8</v>
      </c>
      <c r="L123">
        <v>111.1</v>
      </c>
      <c r="M123">
        <v>141.5</v>
      </c>
      <c r="N123">
        <v>121.5</v>
      </c>
      <c r="O123">
        <v>136.30000000000001</v>
      </c>
      <c r="P123">
        <v>134.6</v>
      </c>
    </row>
    <row r="124" spans="1:16" x14ac:dyDescent="0.25">
      <c r="A124" t="s">
        <v>104</v>
      </c>
      <c r="B124">
        <v>2016</v>
      </c>
      <c r="C124" t="s">
        <v>167</v>
      </c>
      <c r="D124">
        <v>126.8</v>
      </c>
      <c r="E124">
        <v>139.1</v>
      </c>
      <c r="F124">
        <v>125.4</v>
      </c>
      <c r="G124">
        <v>131.69999999999999</v>
      </c>
      <c r="H124">
        <v>115</v>
      </c>
      <c r="I124">
        <v>136</v>
      </c>
      <c r="J124">
        <v>145.1</v>
      </c>
      <c r="K124">
        <v>171.7</v>
      </c>
      <c r="L124">
        <v>108.7</v>
      </c>
      <c r="M124">
        <v>135.30000000000001</v>
      </c>
      <c r="N124">
        <v>124.2</v>
      </c>
      <c r="O124">
        <v>137.4</v>
      </c>
      <c r="P124">
        <v>134</v>
      </c>
    </row>
    <row r="125" spans="1:16" x14ac:dyDescent="0.25">
      <c r="A125" t="s">
        <v>60</v>
      </c>
      <c r="B125">
        <v>2016</v>
      </c>
      <c r="C125" t="s">
        <v>177</v>
      </c>
      <c r="D125">
        <v>128.6</v>
      </c>
      <c r="E125">
        <v>138.6</v>
      </c>
      <c r="F125">
        <v>126.6</v>
      </c>
      <c r="G125">
        <v>133.6</v>
      </c>
      <c r="H125">
        <v>118.6</v>
      </c>
      <c r="I125">
        <v>137.4</v>
      </c>
      <c r="J125">
        <v>152.5</v>
      </c>
      <c r="K125">
        <v>169.2</v>
      </c>
      <c r="L125">
        <v>108.8</v>
      </c>
      <c r="M125">
        <v>133.1</v>
      </c>
      <c r="N125">
        <v>126.4</v>
      </c>
      <c r="O125">
        <v>139.19999999999999</v>
      </c>
      <c r="P125">
        <v>136</v>
      </c>
    </row>
    <row r="126" spans="1:16" x14ac:dyDescent="0.25">
      <c r="A126" t="s">
        <v>85</v>
      </c>
      <c r="B126">
        <v>2016</v>
      </c>
      <c r="C126" t="s">
        <v>177</v>
      </c>
      <c r="D126">
        <v>125.9</v>
      </c>
      <c r="E126">
        <v>143.9</v>
      </c>
      <c r="F126">
        <v>130.9</v>
      </c>
      <c r="G126">
        <v>131</v>
      </c>
      <c r="H126">
        <v>110.2</v>
      </c>
      <c r="I126">
        <v>135.5</v>
      </c>
      <c r="J126">
        <v>173.7</v>
      </c>
      <c r="K126">
        <v>184.4</v>
      </c>
      <c r="L126">
        <v>112</v>
      </c>
      <c r="M126">
        <v>142.80000000000001</v>
      </c>
      <c r="N126">
        <v>121.6</v>
      </c>
      <c r="O126">
        <v>136.9</v>
      </c>
      <c r="P126">
        <v>138.19999999999999</v>
      </c>
    </row>
    <row r="127" spans="1:16" x14ac:dyDescent="0.25">
      <c r="A127" t="s">
        <v>104</v>
      </c>
      <c r="B127">
        <v>2016</v>
      </c>
      <c r="C127" t="s">
        <v>177</v>
      </c>
      <c r="D127">
        <v>127.7</v>
      </c>
      <c r="E127">
        <v>140.5</v>
      </c>
      <c r="F127">
        <v>128.30000000000001</v>
      </c>
      <c r="G127">
        <v>132.6</v>
      </c>
      <c r="H127">
        <v>115.5</v>
      </c>
      <c r="I127">
        <v>136.5</v>
      </c>
      <c r="J127">
        <v>159.69999999999999</v>
      </c>
      <c r="K127">
        <v>174.3</v>
      </c>
      <c r="L127">
        <v>109.9</v>
      </c>
      <c r="M127">
        <v>136.30000000000001</v>
      </c>
      <c r="N127">
        <v>124.4</v>
      </c>
      <c r="O127">
        <v>138.1</v>
      </c>
      <c r="P127">
        <v>136.80000000000001</v>
      </c>
    </row>
    <row r="128" spans="1:16" hidden="1" x14ac:dyDescent="0.25">
      <c r="A128" t="s">
        <v>60</v>
      </c>
      <c r="B128">
        <v>2016</v>
      </c>
      <c r="C128" t="s">
        <v>194</v>
      </c>
      <c r="D128">
        <v>129.30000000000001</v>
      </c>
      <c r="E128">
        <v>139.5</v>
      </c>
      <c r="F128">
        <v>129.6</v>
      </c>
      <c r="G128">
        <v>134.5</v>
      </c>
      <c r="H128">
        <v>119.5</v>
      </c>
      <c r="I128">
        <v>138.5</v>
      </c>
      <c r="J128">
        <v>158.19999999999999</v>
      </c>
      <c r="K128">
        <v>171.8</v>
      </c>
      <c r="L128">
        <v>110.3</v>
      </c>
      <c r="M128">
        <v>134.30000000000001</v>
      </c>
      <c r="N128">
        <v>127.3</v>
      </c>
      <c r="O128">
        <v>139.9</v>
      </c>
      <c r="P128">
        <v>137.6</v>
      </c>
    </row>
    <row r="129" spans="1:16" hidden="1" x14ac:dyDescent="0.25">
      <c r="A129" t="s">
        <v>85</v>
      </c>
      <c r="B129">
        <v>2016</v>
      </c>
      <c r="C129" t="s">
        <v>194</v>
      </c>
      <c r="D129">
        <v>126.8</v>
      </c>
      <c r="E129">
        <v>144.19999999999999</v>
      </c>
      <c r="F129">
        <v>136.6</v>
      </c>
      <c r="G129">
        <v>131.80000000000001</v>
      </c>
      <c r="H129">
        <v>111</v>
      </c>
      <c r="I129">
        <v>137</v>
      </c>
      <c r="J129">
        <v>179.5</v>
      </c>
      <c r="K129">
        <v>188.4</v>
      </c>
      <c r="L129">
        <v>113.3</v>
      </c>
      <c r="M129">
        <v>143.9</v>
      </c>
      <c r="N129">
        <v>121.7</v>
      </c>
      <c r="O129">
        <v>137.5</v>
      </c>
      <c r="P129">
        <v>139.80000000000001</v>
      </c>
    </row>
    <row r="130" spans="1:16" hidden="1" x14ac:dyDescent="0.25">
      <c r="A130" t="s">
        <v>104</v>
      </c>
      <c r="B130">
        <v>2016</v>
      </c>
      <c r="C130" t="s">
        <v>194</v>
      </c>
      <c r="D130">
        <v>128.5</v>
      </c>
      <c r="E130">
        <v>141.19999999999999</v>
      </c>
      <c r="F130">
        <v>132.30000000000001</v>
      </c>
      <c r="G130">
        <v>133.5</v>
      </c>
      <c r="H130">
        <v>116.4</v>
      </c>
      <c r="I130">
        <v>137.80000000000001</v>
      </c>
      <c r="J130">
        <v>165.4</v>
      </c>
      <c r="K130">
        <v>177.4</v>
      </c>
      <c r="L130">
        <v>111.3</v>
      </c>
      <c r="M130">
        <v>137.5</v>
      </c>
      <c r="N130">
        <v>125</v>
      </c>
      <c r="O130">
        <v>138.80000000000001</v>
      </c>
      <c r="P130">
        <v>138.4</v>
      </c>
    </row>
    <row r="131" spans="1:16" hidden="1" x14ac:dyDescent="0.25">
      <c r="A131" t="s">
        <v>60</v>
      </c>
      <c r="B131">
        <v>2016</v>
      </c>
      <c r="C131" t="s">
        <v>213</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row>
    <row r="132" spans="1:16" hidden="1" x14ac:dyDescent="0.25">
      <c r="A132" t="s">
        <v>85</v>
      </c>
      <c r="B132">
        <v>2016</v>
      </c>
      <c r="C132" t="s">
        <v>213</v>
      </c>
      <c r="D132">
        <v>127.6</v>
      </c>
      <c r="E132">
        <v>140.30000000000001</v>
      </c>
      <c r="F132">
        <v>133.69999999999999</v>
      </c>
      <c r="G132">
        <v>132.19999999999999</v>
      </c>
      <c r="H132">
        <v>111.8</v>
      </c>
      <c r="I132">
        <v>135.80000000000001</v>
      </c>
      <c r="J132">
        <v>163.5</v>
      </c>
      <c r="K132">
        <v>182.3</v>
      </c>
      <c r="L132">
        <v>114.6</v>
      </c>
      <c r="M132">
        <v>144.6</v>
      </c>
      <c r="N132">
        <v>121.9</v>
      </c>
      <c r="O132">
        <v>138.1</v>
      </c>
      <c r="P132">
        <v>137.6</v>
      </c>
    </row>
    <row r="133" spans="1:16" hidden="1" x14ac:dyDescent="0.25">
      <c r="A133" t="s">
        <v>104</v>
      </c>
      <c r="B133">
        <v>2016</v>
      </c>
      <c r="C133" t="s">
        <v>213</v>
      </c>
      <c r="D133">
        <v>129.30000000000001</v>
      </c>
      <c r="E133">
        <v>139.30000000000001</v>
      </c>
      <c r="F133">
        <v>131.6</v>
      </c>
      <c r="G133">
        <v>134.1</v>
      </c>
      <c r="H133">
        <v>116.9</v>
      </c>
      <c r="I133">
        <v>138.1</v>
      </c>
      <c r="J133">
        <v>159.1</v>
      </c>
      <c r="K133">
        <v>175.6</v>
      </c>
      <c r="L133">
        <v>112.9</v>
      </c>
      <c r="M133">
        <v>138.1</v>
      </c>
      <c r="N133">
        <v>125.5</v>
      </c>
      <c r="O133">
        <v>139.5</v>
      </c>
      <c r="P133">
        <v>137.9</v>
      </c>
    </row>
    <row r="134" spans="1:16" hidden="1" x14ac:dyDescent="0.25">
      <c r="A134" t="s">
        <v>60</v>
      </c>
      <c r="B134">
        <v>2016</v>
      </c>
      <c r="C134" t="s">
        <v>228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row>
    <row r="135" spans="1:16" hidden="1" x14ac:dyDescent="0.25">
      <c r="A135" t="s">
        <v>85</v>
      </c>
      <c r="B135">
        <v>2016</v>
      </c>
      <c r="C135" t="s">
        <v>228</v>
      </c>
      <c r="D135">
        <v>128.1</v>
      </c>
      <c r="E135">
        <v>137.69999999999999</v>
      </c>
      <c r="F135">
        <v>130.6</v>
      </c>
      <c r="G135">
        <v>132.6</v>
      </c>
      <c r="H135">
        <v>111.9</v>
      </c>
      <c r="I135">
        <v>132.5</v>
      </c>
      <c r="J135">
        <v>152.9</v>
      </c>
      <c r="K135">
        <v>173.6</v>
      </c>
      <c r="L135">
        <v>115.1</v>
      </c>
      <c r="M135">
        <v>144.80000000000001</v>
      </c>
      <c r="N135">
        <v>122.1</v>
      </c>
      <c r="O135">
        <v>138.80000000000001</v>
      </c>
      <c r="P135">
        <v>135.69999999999999</v>
      </c>
    </row>
    <row r="136" spans="1:16" hidden="1" x14ac:dyDescent="0.25">
      <c r="A136" t="s">
        <v>104</v>
      </c>
      <c r="B136">
        <v>2016</v>
      </c>
      <c r="C136" t="s">
        <v>228</v>
      </c>
      <c r="D136">
        <v>129.9</v>
      </c>
      <c r="E136">
        <v>138</v>
      </c>
      <c r="F136">
        <v>130.5</v>
      </c>
      <c r="G136">
        <v>134.4</v>
      </c>
      <c r="H136">
        <v>117.2</v>
      </c>
      <c r="I136">
        <v>136.1</v>
      </c>
      <c r="J136">
        <v>150.69999999999999</v>
      </c>
      <c r="K136">
        <v>171.5</v>
      </c>
      <c r="L136">
        <v>113.8</v>
      </c>
      <c r="M136">
        <v>138.80000000000001</v>
      </c>
      <c r="N136">
        <v>126</v>
      </c>
      <c r="O136">
        <v>140.19999999999999</v>
      </c>
      <c r="P136">
        <v>136.6</v>
      </c>
    </row>
    <row r="137" spans="1:16" hidden="1" x14ac:dyDescent="0.25">
      <c r="A137" t="s">
        <v>60</v>
      </c>
      <c r="B137">
        <v>2016</v>
      </c>
      <c r="C137" t="s">
        <v>238</v>
      </c>
      <c r="D137">
        <v>131.30000000000001</v>
      </c>
      <c r="E137">
        <v>137.6</v>
      </c>
      <c r="F137">
        <v>130.1</v>
      </c>
      <c r="G137">
        <v>136</v>
      </c>
      <c r="H137">
        <v>120.8</v>
      </c>
      <c r="I137">
        <v>138.4</v>
      </c>
      <c r="J137">
        <v>149.19999999999999</v>
      </c>
      <c r="K137">
        <v>170.2</v>
      </c>
      <c r="L137">
        <v>113.4</v>
      </c>
      <c r="M137">
        <v>136.30000000000001</v>
      </c>
      <c r="N137">
        <v>128.69999999999999</v>
      </c>
      <c r="O137">
        <v>142.4</v>
      </c>
      <c r="P137">
        <v>137.4</v>
      </c>
    </row>
    <row r="138" spans="1:16" hidden="1" x14ac:dyDescent="0.25">
      <c r="A138" t="s">
        <v>85</v>
      </c>
      <c r="B138">
        <v>2016</v>
      </c>
      <c r="C138" t="s">
        <v>238</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row>
    <row r="139" spans="1:16" hidden="1" x14ac:dyDescent="0.25">
      <c r="A139" t="s">
        <v>104</v>
      </c>
      <c r="B139">
        <v>2016</v>
      </c>
      <c r="C139" t="s">
        <v>238</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row>
    <row r="140" spans="1:16" hidden="1" x14ac:dyDescent="0.25">
      <c r="A140" t="s">
        <v>60</v>
      </c>
      <c r="B140">
        <v>2016</v>
      </c>
      <c r="C140" t="s">
        <v>264</v>
      </c>
      <c r="D140">
        <v>132</v>
      </c>
      <c r="E140">
        <v>137.4</v>
      </c>
      <c r="F140">
        <v>130.6</v>
      </c>
      <c r="G140">
        <v>136.19999999999999</v>
      </c>
      <c r="H140">
        <v>121.1</v>
      </c>
      <c r="I140">
        <v>136.9</v>
      </c>
      <c r="J140">
        <v>141.80000000000001</v>
      </c>
      <c r="K140">
        <v>170</v>
      </c>
      <c r="L140">
        <v>113.4</v>
      </c>
      <c r="M140">
        <v>136.80000000000001</v>
      </c>
      <c r="N140">
        <v>128.69999999999999</v>
      </c>
      <c r="O140">
        <v>143.1</v>
      </c>
      <c r="P140">
        <v>136.6</v>
      </c>
    </row>
    <row r="141" spans="1:16" hidden="1" x14ac:dyDescent="0.25">
      <c r="A141" t="s">
        <v>85</v>
      </c>
      <c r="B141">
        <v>2016</v>
      </c>
      <c r="C141" t="s">
        <v>264</v>
      </c>
      <c r="D141">
        <v>130.19999999999999</v>
      </c>
      <c r="E141">
        <v>138.5</v>
      </c>
      <c r="F141">
        <v>134.1</v>
      </c>
      <c r="G141">
        <v>132.9</v>
      </c>
      <c r="H141">
        <v>112.6</v>
      </c>
      <c r="I141">
        <v>130.80000000000001</v>
      </c>
      <c r="J141">
        <v>142</v>
      </c>
      <c r="K141">
        <v>174.9</v>
      </c>
      <c r="L141">
        <v>115.6</v>
      </c>
      <c r="M141">
        <v>145.4</v>
      </c>
      <c r="N141">
        <v>122.7</v>
      </c>
      <c r="O141">
        <v>140.30000000000001</v>
      </c>
      <c r="P141">
        <v>135.19999999999999</v>
      </c>
    </row>
    <row r="142" spans="1:16" hidden="1" x14ac:dyDescent="0.25">
      <c r="A142" t="s">
        <v>104</v>
      </c>
      <c r="B142">
        <v>2016</v>
      </c>
      <c r="C142" t="s">
        <v>264</v>
      </c>
      <c r="D142">
        <v>131.4</v>
      </c>
      <c r="E142">
        <v>137.80000000000001</v>
      </c>
      <c r="F142">
        <v>132</v>
      </c>
      <c r="G142">
        <v>135</v>
      </c>
      <c r="H142">
        <v>118</v>
      </c>
      <c r="I142">
        <v>134.1</v>
      </c>
      <c r="J142">
        <v>141.9</v>
      </c>
      <c r="K142">
        <v>171.7</v>
      </c>
      <c r="L142">
        <v>114.1</v>
      </c>
      <c r="M142">
        <v>139.69999999999999</v>
      </c>
      <c r="N142">
        <v>126.2</v>
      </c>
      <c r="O142">
        <v>141.80000000000001</v>
      </c>
      <c r="P142">
        <v>136.1</v>
      </c>
    </row>
    <row r="143" spans="1:16" hidden="1" x14ac:dyDescent="0.25">
      <c r="A143" t="s">
        <v>60</v>
      </c>
      <c r="B143">
        <v>2016</v>
      </c>
      <c r="C143" t="s">
        <v>273</v>
      </c>
      <c r="D143">
        <v>132.6</v>
      </c>
      <c r="E143">
        <v>137.30000000000001</v>
      </c>
      <c r="F143">
        <v>131.6</v>
      </c>
      <c r="G143">
        <v>136.30000000000001</v>
      </c>
      <c r="H143">
        <v>121.6</v>
      </c>
      <c r="I143">
        <v>135.6</v>
      </c>
      <c r="J143">
        <v>127.5</v>
      </c>
      <c r="K143">
        <v>167.9</v>
      </c>
      <c r="L143">
        <v>113.8</v>
      </c>
      <c r="M143">
        <v>137.5</v>
      </c>
      <c r="N143">
        <v>129.1</v>
      </c>
      <c r="O143">
        <v>143.6</v>
      </c>
      <c r="P143">
        <v>134.69999999999999</v>
      </c>
    </row>
    <row r="144" spans="1:16" hidden="1" x14ac:dyDescent="0.25">
      <c r="A144" t="s">
        <v>85</v>
      </c>
      <c r="B144">
        <v>2016</v>
      </c>
      <c r="C144" t="s">
        <v>273</v>
      </c>
      <c r="D144">
        <v>131.6</v>
      </c>
      <c r="E144">
        <v>138.19999999999999</v>
      </c>
      <c r="F144">
        <v>134.9</v>
      </c>
      <c r="G144">
        <v>133.1</v>
      </c>
      <c r="H144">
        <v>113.5</v>
      </c>
      <c r="I144">
        <v>129.30000000000001</v>
      </c>
      <c r="J144">
        <v>121.1</v>
      </c>
      <c r="K144">
        <v>170.3</v>
      </c>
      <c r="L144">
        <v>115.5</v>
      </c>
      <c r="M144">
        <v>145.5</v>
      </c>
      <c r="N144">
        <v>123.1</v>
      </c>
      <c r="O144">
        <v>140.9</v>
      </c>
      <c r="P144">
        <v>132.80000000000001</v>
      </c>
    </row>
    <row r="145" spans="1:16" hidden="1" x14ac:dyDescent="0.25">
      <c r="A145" t="s">
        <v>104</v>
      </c>
      <c r="B145">
        <v>2016</v>
      </c>
      <c r="C145" t="s">
        <v>273</v>
      </c>
      <c r="D145">
        <v>132.30000000000001</v>
      </c>
      <c r="E145">
        <v>137.6</v>
      </c>
      <c r="F145">
        <v>132.9</v>
      </c>
      <c r="G145">
        <v>135.1</v>
      </c>
      <c r="H145">
        <v>118.6</v>
      </c>
      <c r="I145">
        <v>132.69999999999999</v>
      </c>
      <c r="J145">
        <v>125.3</v>
      </c>
      <c r="K145">
        <v>168.7</v>
      </c>
      <c r="L145">
        <v>114.4</v>
      </c>
      <c r="M145">
        <v>140.19999999999999</v>
      </c>
      <c r="N145">
        <v>126.6</v>
      </c>
      <c r="O145">
        <v>142.30000000000001</v>
      </c>
      <c r="P145">
        <v>134</v>
      </c>
    </row>
    <row r="146" spans="1:16" hidden="1" x14ac:dyDescent="0.25">
      <c r="A146" t="s">
        <v>60</v>
      </c>
      <c r="B146">
        <v>2017</v>
      </c>
      <c r="C146" t="s">
        <v>62</v>
      </c>
      <c r="D146">
        <v>133.1</v>
      </c>
      <c r="E146">
        <v>137.80000000000001</v>
      </c>
      <c r="F146">
        <v>131.9</v>
      </c>
      <c r="G146">
        <v>136.69999999999999</v>
      </c>
      <c r="H146">
        <v>122</v>
      </c>
      <c r="I146">
        <v>136</v>
      </c>
      <c r="J146">
        <v>119.8</v>
      </c>
      <c r="K146">
        <v>161.69999999999999</v>
      </c>
      <c r="L146">
        <v>114.8</v>
      </c>
      <c r="M146">
        <v>136.9</v>
      </c>
      <c r="N146">
        <v>129</v>
      </c>
      <c r="O146">
        <v>143.9</v>
      </c>
      <c r="P146">
        <v>133.69999999999999</v>
      </c>
    </row>
    <row r="147" spans="1:16" hidden="1" x14ac:dyDescent="0.25">
      <c r="A147" t="s">
        <v>85</v>
      </c>
      <c r="B147">
        <v>2017</v>
      </c>
      <c r="C147" t="s">
        <v>62</v>
      </c>
      <c r="D147">
        <v>132.19999999999999</v>
      </c>
      <c r="E147">
        <v>138.9</v>
      </c>
      <c r="F147">
        <v>132.6</v>
      </c>
      <c r="G147">
        <v>133.1</v>
      </c>
      <c r="H147">
        <v>114</v>
      </c>
      <c r="I147">
        <v>129.6</v>
      </c>
      <c r="J147">
        <v>118.7</v>
      </c>
      <c r="K147">
        <v>155.1</v>
      </c>
      <c r="L147">
        <v>117.3</v>
      </c>
      <c r="M147">
        <v>144.9</v>
      </c>
      <c r="N147">
        <v>123.2</v>
      </c>
      <c r="O147">
        <v>141.6</v>
      </c>
      <c r="P147">
        <v>132</v>
      </c>
    </row>
    <row r="148" spans="1:16" hidden="1" x14ac:dyDescent="0.25">
      <c r="A148" t="s">
        <v>104</v>
      </c>
      <c r="B148">
        <v>2017</v>
      </c>
      <c r="C148" t="s">
        <v>62</v>
      </c>
      <c r="D148">
        <v>132.80000000000001</v>
      </c>
      <c r="E148">
        <v>138.19999999999999</v>
      </c>
      <c r="F148">
        <v>132.19999999999999</v>
      </c>
      <c r="G148">
        <v>135.4</v>
      </c>
      <c r="H148">
        <v>119.1</v>
      </c>
      <c r="I148">
        <v>133</v>
      </c>
      <c r="J148">
        <v>119.4</v>
      </c>
      <c r="K148">
        <v>159.5</v>
      </c>
      <c r="L148">
        <v>115.6</v>
      </c>
      <c r="M148">
        <v>139.6</v>
      </c>
      <c r="N148">
        <v>126.6</v>
      </c>
      <c r="O148">
        <v>142.80000000000001</v>
      </c>
      <c r="P148">
        <v>133.1</v>
      </c>
    </row>
    <row r="149" spans="1:16" hidden="1" x14ac:dyDescent="0.25">
      <c r="A149" t="s">
        <v>60</v>
      </c>
      <c r="B149">
        <v>2017</v>
      </c>
      <c r="C149" t="s">
        <v>116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row>
    <row r="150" spans="1:16" hidden="1" x14ac:dyDescent="0.25">
      <c r="A150" t="s">
        <v>85</v>
      </c>
      <c r="B150">
        <v>2017</v>
      </c>
      <c r="C150" t="s">
        <v>116</v>
      </c>
      <c r="D150">
        <v>132.80000000000001</v>
      </c>
      <c r="E150">
        <v>139.80000000000001</v>
      </c>
      <c r="F150">
        <v>129.30000000000001</v>
      </c>
      <c r="G150">
        <v>133.5</v>
      </c>
      <c r="H150">
        <v>114.3</v>
      </c>
      <c r="I150">
        <v>131.4</v>
      </c>
      <c r="J150">
        <v>120.2</v>
      </c>
      <c r="K150">
        <v>143.1</v>
      </c>
      <c r="L150">
        <v>119.5</v>
      </c>
      <c r="M150">
        <v>144</v>
      </c>
      <c r="N150">
        <v>123.4</v>
      </c>
      <c r="O150">
        <v>141.9</v>
      </c>
      <c r="P150">
        <v>132.1</v>
      </c>
    </row>
    <row r="151" spans="1:16" hidden="1" x14ac:dyDescent="0.25">
      <c r="A151" t="s">
        <v>104</v>
      </c>
      <c r="B151">
        <v>2017</v>
      </c>
      <c r="C151" t="s">
        <v>116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row>
    <row r="152" spans="1:16" hidden="1" x14ac:dyDescent="0.25">
      <c r="A152" t="s">
        <v>60</v>
      </c>
      <c r="B152">
        <v>2017</v>
      </c>
      <c r="C152" t="s">
        <v>138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row>
    <row r="153" spans="1:16" hidden="1" x14ac:dyDescent="0.25">
      <c r="A153" t="s">
        <v>85</v>
      </c>
      <c r="B153">
        <v>2017</v>
      </c>
      <c r="C153" t="s">
        <v>138</v>
      </c>
      <c r="D153">
        <v>132.69999999999999</v>
      </c>
      <c r="E153">
        <v>139.4</v>
      </c>
      <c r="F153">
        <v>128.4</v>
      </c>
      <c r="G153">
        <v>134.9</v>
      </c>
      <c r="H153">
        <v>114</v>
      </c>
      <c r="I153">
        <v>136.80000000000001</v>
      </c>
      <c r="J153">
        <v>122.2</v>
      </c>
      <c r="K153">
        <v>135.80000000000001</v>
      </c>
      <c r="L153">
        <v>120.3</v>
      </c>
      <c r="M153">
        <v>142.6</v>
      </c>
      <c r="N153">
        <v>123.6</v>
      </c>
      <c r="O153">
        <v>142.4</v>
      </c>
      <c r="P153">
        <v>132.6</v>
      </c>
    </row>
    <row r="154" spans="1:16" hidden="1" x14ac:dyDescent="0.25">
      <c r="A154" t="s">
        <v>104</v>
      </c>
      <c r="B154">
        <v>2017</v>
      </c>
      <c r="C154" t="s">
        <v>138</v>
      </c>
      <c r="D154">
        <v>133.30000000000001</v>
      </c>
      <c r="E154">
        <v>139</v>
      </c>
      <c r="F154">
        <v>128.6</v>
      </c>
      <c r="G154">
        <v>136.30000000000001</v>
      </c>
      <c r="H154">
        <v>118.8</v>
      </c>
      <c r="I154">
        <v>138.30000000000001</v>
      </c>
      <c r="J154">
        <v>120.5</v>
      </c>
      <c r="K154">
        <v>143.9</v>
      </c>
      <c r="L154">
        <v>118</v>
      </c>
      <c r="M154">
        <v>137.9</v>
      </c>
      <c r="N154">
        <v>127.2</v>
      </c>
      <c r="O154">
        <v>144</v>
      </c>
      <c r="P154">
        <v>133.1</v>
      </c>
    </row>
    <row r="155" spans="1:16" hidden="1" x14ac:dyDescent="0.25">
      <c r="A155" t="s">
        <v>60</v>
      </c>
      <c r="B155">
        <v>2017</v>
      </c>
      <c r="C155" t="s">
        <v>154</v>
      </c>
      <c r="D155">
        <v>133.19999999999999</v>
      </c>
      <c r="E155">
        <v>138.69999999999999</v>
      </c>
      <c r="F155">
        <v>127.1</v>
      </c>
      <c r="G155">
        <v>137.69999999999999</v>
      </c>
      <c r="H155">
        <v>121.3</v>
      </c>
      <c r="I155">
        <v>141.80000000000001</v>
      </c>
      <c r="J155">
        <v>121.5</v>
      </c>
      <c r="K155">
        <v>144.5</v>
      </c>
      <c r="L155">
        <v>117.4</v>
      </c>
      <c r="M155">
        <v>134.1</v>
      </c>
      <c r="N155">
        <v>130</v>
      </c>
      <c r="O155">
        <v>145.5</v>
      </c>
      <c r="P155">
        <v>133.5</v>
      </c>
    </row>
    <row r="156" spans="1:16" hidden="1" x14ac:dyDescent="0.25">
      <c r="A156" t="s">
        <v>85</v>
      </c>
      <c r="B156">
        <v>2017</v>
      </c>
      <c r="C156" t="s">
        <v>154</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row>
    <row r="157" spans="1:16" hidden="1" x14ac:dyDescent="0.25">
      <c r="A157" t="s">
        <v>104</v>
      </c>
      <c r="B157">
        <v>2017</v>
      </c>
      <c r="C157" t="s">
        <v>154</v>
      </c>
      <c r="D157">
        <v>133</v>
      </c>
      <c r="E157">
        <v>139.4</v>
      </c>
      <c r="F157">
        <v>126.1</v>
      </c>
      <c r="G157">
        <v>137.19999999999999</v>
      </c>
      <c r="H157">
        <v>118.4</v>
      </c>
      <c r="I157">
        <v>139.9</v>
      </c>
      <c r="J157">
        <v>123.4</v>
      </c>
      <c r="K157">
        <v>140.9</v>
      </c>
      <c r="L157">
        <v>118.5</v>
      </c>
      <c r="M157">
        <v>136.5</v>
      </c>
      <c r="N157">
        <v>127.4</v>
      </c>
      <c r="O157">
        <v>144.19999999999999</v>
      </c>
      <c r="P157">
        <v>133.5</v>
      </c>
    </row>
    <row r="158" spans="1:16" x14ac:dyDescent="0.25">
      <c r="A158" t="s">
        <v>60</v>
      </c>
      <c r="B158">
        <v>2017</v>
      </c>
      <c r="C158" t="s">
        <v>167</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row>
    <row r="159" spans="1:16" x14ac:dyDescent="0.25">
      <c r="A159" t="s">
        <v>85</v>
      </c>
      <c r="B159">
        <v>2017</v>
      </c>
      <c r="C159" t="s">
        <v>167</v>
      </c>
      <c r="D159">
        <v>132.6</v>
      </c>
      <c r="E159">
        <v>144.1</v>
      </c>
      <c r="F159">
        <v>125.6</v>
      </c>
      <c r="G159">
        <v>136.80000000000001</v>
      </c>
      <c r="H159">
        <v>113.4</v>
      </c>
      <c r="I159">
        <v>135.19999999999999</v>
      </c>
      <c r="J159">
        <v>129.19999999999999</v>
      </c>
      <c r="K159">
        <v>131.5</v>
      </c>
      <c r="L159">
        <v>121</v>
      </c>
      <c r="M159">
        <v>139.9</v>
      </c>
      <c r="N159">
        <v>123.8</v>
      </c>
      <c r="O159">
        <v>142.9</v>
      </c>
      <c r="P159">
        <v>133.6</v>
      </c>
    </row>
    <row r="160" spans="1:16" x14ac:dyDescent="0.25">
      <c r="A160" t="s">
        <v>104</v>
      </c>
      <c r="B160">
        <v>2017</v>
      </c>
      <c r="C160" t="s">
        <v>167</v>
      </c>
      <c r="D160">
        <v>132.9</v>
      </c>
      <c r="E160">
        <v>141.6</v>
      </c>
      <c r="F160">
        <v>126.3</v>
      </c>
      <c r="G160">
        <v>137.69999999999999</v>
      </c>
      <c r="H160">
        <v>118.1</v>
      </c>
      <c r="I160">
        <v>137.9</v>
      </c>
      <c r="J160">
        <v>125.6</v>
      </c>
      <c r="K160">
        <v>138.30000000000001</v>
      </c>
      <c r="L160">
        <v>119.4</v>
      </c>
      <c r="M160">
        <v>136</v>
      </c>
      <c r="N160">
        <v>127.6</v>
      </c>
      <c r="O160">
        <v>144.5</v>
      </c>
      <c r="P160">
        <v>133.69999999999999</v>
      </c>
    </row>
    <row r="161" spans="1:16" x14ac:dyDescent="0.25">
      <c r="A161" t="s">
        <v>60</v>
      </c>
      <c r="B161">
        <v>2017</v>
      </c>
      <c r="C161" t="s">
        <v>177</v>
      </c>
      <c r="D161">
        <v>133.5</v>
      </c>
      <c r="E161">
        <v>143.69999999999999</v>
      </c>
      <c r="F161">
        <v>128</v>
      </c>
      <c r="G161">
        <v>138.6</v>
      </c>
      <c r="H161">
        <v>120.9</v>
      </c>
      <c r="I161">
        <v>140.9</v>
      </c>
      <c r="J161">
        <v>128.80000000000001</v>
      </c>
      <c r="K161">
        <v>140.19999999999999</v>
      </c>
      <c r="L161">
        <v>118.9</v>
      </c>
      <c r="M161">
        <v>133.5</v>
      </c>
      <c r="N161">
        <v>130.4</v>
      </c>
      <c r="O161">
        <v>146.5</v>
      </c>
      <c r="P161">
        <v>134.9</v>
      </c>
    </row>
    <row r="162" spans="1:16" x14ac:dyDescent="0.25">
      <c r="A162" t="s">
        <v>85</v>
      </c>
      <c r="B162">
        <v>2017</v>
      </c>
      <c r="C162" t="s">
        <v>177</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row>
    <row r="163" spans="1:16" x14ac:dyDescent="0.25">
      <c r="A163" t="s">
        <v>104</v>
      </c>
      <c r="B163">
        <v>2017</v>
      </c>
      <c r="C163" t="s">
        <v>177</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row>
    <row r="164" spans="1:16" hidden="1" x14ac:dyDescent="0.25">
      <c r="A164" t="s">
        <v>60</v>
      </c>
      <c r="B164">
        <v>2017</v>
      </c>
      <c r="C164" t="s">
        <v>194</v>
      </c>
      <c r="D164">
        <v>134</v>
      </c>
      <c r="E164">
        <v>144.19999999999999</v>
      </c>
      <c r="F164">
        <v>129.80000000000001</v>
      </c>
      <c r="G164">
        <v>139</v>
      </c>
      <c r="H164">
        <v>120.9</v>
      </c>
      <c r="I164">
        <v>143.9</v>
      </c>
      <c r="J164">
        <v>151.5</v>
      </c>
      <c r="K164">
        <v>138.1</v>
      </c>
      <c r="L164">
        <v>120</v>
      </c>
      <c r="M164">
        <v>133.9</v>
      </c>
      <c r="N164">
        <v>131.4</v>
      </c>
      <c r="O164">
        <v>147.69999999999999</v>
      </c>
      <c r="P164">
        <v>138.5</v>
      </c>
    </row>
    <row r="165" spans="1:16" hidden="1" x14ac:dyDescent="0.25">
      <c r="A165" t="s">
        <v>85</v>
      </c>
      <c r="B165">
        <v>2017</v>
      </c>
      <c r="C165" t="s">
        <v>194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row>
    <row r="166" spans="1:16" hidden="1" x14ac:dyDescent="0.25">
      <c r="A166" t="s">
        <v>104</v>
      </c>
      <c r="B166">
        <v>2017</v>
      </c>
      <c r="C166" t="s">
        <v>194</v>
      </c>
      <c r="D166">
        <v>133.6</v>
      </c>
      <c r="E166">
        <v>145.69999999999999</v>
      </c>
      <c r="F166">
        <v>129.6</v>
      </c>
      <c r="G166">
        <v>138.5</v>
      </c>
      <c r="H166">
        <v>118.1</v>
      </c>
      <c r="I166">
        <v>141.80000000000001</v>
      </c>
      <c r="J166">
        <v>159.5</v>
      </c>
      <c r="K166">
        <v>133.6</v>
      </c>
      <c r="L166">
        <v>120.5</v>
      </c>
      <c r="M166">
        <v>135.19999999999999</v>
      </c>
      <c r="N166">
        <v>128.5</v>
      </c>
      <c r="O166">
        <v>145.80000000000001</v>
      </c>
      <c r="P166">
        <v>139</v>
      </c>
    </row>
    <row r="167" spans="1:16" hidden="1" x14ac:dyDescent="0.25">
      <c r="A167" t="s">
        <v>60</v>
      </c>
      <c r="B167">
        <v>2017</v>
      </c>
      <c r="C167" t="s">
        <v>213</v>
      </c>
      <c r="D167">
        <v>134.80000000000001</v>
      </c>
      <c r="E167">
        <v>143.1</v>
      </c>
      <c r="F167">
        <v>130</v>
      </c>
      <c r="G167">
        <v>139.4</v>
      </c>
      <c r="H167">
        <v>120.5</v>
      </c>
      <c r="I167">
        <v>148</v>
      </c>
      <c r="J167">
        <v>162.9</v>
      </c>
      <c r="K167">
        <v>137.4</v>
      </c>
      <c r="L167">
        <v>120.8</v>
      </c>
      <c r="M167">
        <v>134.69999999999999</v>
      </c>
      <c r="N167">
        <v>131.6</v>
      </c>
      <c r="O167">
        <v>148.69999999999999</v>
      </c>
      <c r="P167">
        <v>140.6</v>
      </c>
    </row>
    <row r="168" spans="1:16" hidden="1" x14ac:dyDescent="0.25">
      <c r="A168" t="s">
        <v>85</v>
      </c>
      <c r="B168">
        <v>2017</v>
      </c>
      <c r="C168" t="s">
        <v>213</v>
      </c>
      <c r="D168">
        <v>133.19999999999999</v>
      </c>
      <c r="E168">
        <v>143.9</v>
      </c>
      <c r="F168">
        <v>128.30000000000001</v>
      </c>
      <c r="G168">
        <v>138.30000000000001</v>
      </c>
      <c r="H168">
        <v>114.1</v>
      </c>
      <c r="I168">
        <v>142.69999999999999</v>
      </c>
      <c r="J168">
        <v>179.8</v>
      </c>
      <c r="K168">
        <v>123.5</v>
      </c>
      <c r="L168">
        <v>122.1</v>
      </c>
      <c r="M168">
        <v>137.5</v>
      </c>
      <c r="N168">
        <v>124.6</v>
      </c>
      <c r="O168">
        <v>144.5</v>
      </c>
      <c r="P168">
        <v>140.5</v>
      </c>
    </row>
    <row r="169" spans="1:16" hidden="1" x14ac:dyDescent="0.25">
      <c r="A169" t="s">
        <v>104</v>
      </c>
      <c r="B169">
        <v>2017</v>
      </c>
      <c r="C169" t="s">
        <v>213</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row>
    <row r="170" spans="1:16" hidden="1" x14ac:dyDescent="0.25">
      <c r="A170" t="s">
        <v>60</v>
      </c>
      <c r="B170">
        <v>2017</v>
      </c>
      <c r="C170" t="s">
        <v>228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row>
    <row r="171" spans="1:16" hidden="1" x14ac:dyDescent="0.25">
      <c r="A171" t="s">
        <v>85</v>
      </c>
      <c r="B171">
        <v>2017</v>
      </c>
      <c r="C171" t="s">
        <v>228</v>
      </c>
      <c r="D171">
        <v>133.6</v>
      </c>
      <c r="E171">
        <v>143</v>
      </c>
      <c r="F171">
        <v>129.69999999999999</v>
      </c>
      <c r="G171">
        <v>138.69999999999999</v>
      </c>
      <c r="H171">
        <v>114.5</v>
      </c>
      <c r="I171">
        <v>137.5</v>
      </c>
      <c r="J171">
        <v>160.69999999999999</v>
      </c>
      <c r="K171">
        <v>124.5</v>
      </c>
      <c r="L171">
        <v>122.4</v>
      </c>
      <c r="M171">
        <v>137.30000000000001</v>
      </c>
      <c r="N171">
        <v>124.8</v>
      </c>
      <c r="O171">
        <v>145</v>
      </c>
      <c r="P171">
        <v>138</v>
      </c>
    </row>
    <row r="172" spans="1:16" hidden="1" x14ac:dyDescent="0.25">
      <c r="A172" t="s">
        <v>104</v>
      </c>
      <c r="B172">
        <v>2017</v>
      </c>
      <c r="C172" t="s">
        <v>228</v>
      </c>
      <c r="D172">
        <v>134.69999999999999</v>
      </c>
      <c r="E172">
        <v>142.4</v>
      </c>
      <c r="F172">
        <v>130.19999999999999</v>
      </c>
      <c r="G172">
        <v>139.6</v>
      </c>
      <c r="H172">
        <v>118.4</v>
      </c>
      <c r="I172">
        <v>143</v>
      </c>
      <c r="J172">
        <v>156.6</v>
      </c>
      <c r="K172">
        <v>132.9</v>
      </c>
      <c r="L172">
        <v>121.5</v>
      </c>
      <c r="M172">
        <v>135.6</v>
      </c>
      <c r="N172">
        <v>128.80000000000001</v>
      </c>
      <c r="O172">
        <v>147.30000000000001</v>
      </c>
      <c r="P172">
        <v>139</v>
      </c>
    </row>
    <row r="173" spans="1:16" hidden="1" x14ac:dyDescent="0.25">
      <c r="A173" t="s">
        <v>60</v>
      </c>
      <c r="B173">
        <v>2017</v>
      </c>
      <c r="C173" t="s">
        <v>238</v>
      </c>
      <c r="D173">
        <v>135.9</v>
      </c>
      <c r="E173">
        <v>141.9</v>
      </c>
      <c r="F173">
        <v>131</v>
      </c>
      <c r="G173">
        <v>141.5</v>
      </c>
      <c r="H173">
        <v>121.4</v>
      </c>
      <c r="I173">
        <v>146.69999999999999</v>
      </c>
      <c r="J173">
        <v>157.1</v>
      </c>
      <c r="K173">
        <v>136.4</v>
      </c>
      <c r="L173">
        <v>121.4</v>
      </c>
      <c r="M173">
        <v>135.6</v>
      </c>
      <c r="N173">
        <v>131.30000000000001</v>
      </c>
      <c r="O173">
        <v>150.30000000000001</v>
      </c>
      <c r="P173">
        <v>140.4</v>
      </c>
    </row>
    <row r="174" spans="1:16" hidden="1" x14ac:dyDescent="0.25">
      <c r="A174" t="s">
        <v>85</v>
      </c>
      <c r="B174">
        <v>2017</v>
      </c>
      <c r="C174" t="s">
        <v>238</v>
      </c>
      <c r="D174">
        <v>133.9</v>
      </c>
      <c r="E174">
        <v>142.80000000000001</v>
      </c>
      <c r="F174">
        <v>131.4</v>
      </c>
      <c r="G174">
        <v>139.1</v>
      </c>
      <c r="H174">
        <v>114.9</v>
      </c>
      <c r="I174">
        <v>135.6</v>
      </c>
      <c r="J174">
        <v>173.2</v>
      </c>
      <c r="K174">
        <v>124.1</v>
      </c>
      <c r="L174">
        <v>122.6</v>
      </c>
      <c r="M174">
        <v>137.80000000000001</v>
      </c>
      <c r="N174">
        <v>125.1</v>
      </c>
      <c r="O174">
        <v>145.5</v>
      </c>
      <c r="P174">
        <v>139.69999999999999</v>
      </c>
    </row>
    <row r="175" spans="1:16" hidden="1" x14ac:dyDescent="0.25">
      <c r="A175" t="s">
        <v>104</v>
      </c>
      <c r="B175">
        <v>2017</v>
      </c>
      <c r="C175" t="s">
        <v>238</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row>
    <row r="176" spans="1:16" hidden="1" x14ac:dyDescent="0.25">
      <c r="A176" t="s">
        <v>60</v>
      </c>
      <c r="B176">
        <v>2017</v>
      </c>
      <c r="C176" t="s">
        <v>264</v>
      </c>
      <c r="D176">
        <v>136.30000000000001</v>
      </c>
      <c r="E176">
        <v>142.5</v>
      </c>
      <c r="F176">
        <v>140.5</v>
      </c>
      <c r="G176">
        <v>141.5</v>
      </c>
      <c r="H176">
        <v>121.6</v>
      </c>
      <c r="I176">
        <v>147.30000000000001</v>
      </c>
      <c r="J176">
        <v>168</v>
      </c>
      <c r="K176">
        <v>135.80000000000001</v>
      </c>
      <c r="L176">
        <v>122.5</v>
      </c>
      <c r="M176">
        <v>136</v>
      </c>
      <c r="N176">
        <v>131.9</v>
      </c>
      <c r="O176">
        <v>151.4</v>
      </c>
      <c r="P176">
        <v>142.4</v>
      </c>
    </row>
    <row r="177" spans="1:16" hidden="1" x14ac:dyDescent="0.25">
      <c r="A177" t="s">
        <v>85</v>
      </c>
      <c r="B177">
        <v>2017</v>
      </c>
      <c r="C177" t="s">
        <v>264</v>
      </c>
      <c r="D177">
        <v>134.30000000000001</v>
      </c>
      <c r="E177">
        <v>142.1</v>
      </c>
      <c r="F177">
        <v>146.69999999999999</v>
      </c>
      <c r="G177">
        <v>139.5</v>
      </c>
      <c r="H177">
        <v>115.2</v>
      </c>
      <c r="I177">
        <v>136.4</v>
      </c>
      <c r="J177">
        <v>185.2</v>
      </c>
      <c r="K177">
        <v>122.2</v>
      </c>
      <c r="L177">
        <v>123.9</v>
      </c>
      <c r="M177">
        <v>138.30000000000001</v>
      </c>
      <c r="N177">
        <v>125.4</v>
      </c>
      <c r="O177">
        <v>146</v>
      </c>
      <c r="P177">
        <v>141.5</v>
      </c>
    </row>
    <row r="178" spans="1:16" hidden="1" x14ac:dyDescent="0.25">
      <c r="A178" t="s">
        <v>104</v>
      </c>
      <c r="B178">
        <v>2017</v>
      </c>
      <c r="C178" t="s">
        <v>264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row>
    <row r="179" spans="1:16" hidden="1" x14ac:dyDescent="0.25">
      <c r="A179" t="s">
        <v>60</v>
      </c>
      <c r="B179">
        <v>2017</v>
      </c>
      <c r="C179" t="s">
        <v>273</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row>
    <row r="180" spans="1:16" hidden="1" x14ac:dyDescent="0.25">
      <c r="A180" t="s">
        <v>85</v>
      </c>
      <c r="B180">
        <v>2017</v>
      </c>
      <c r="C180" t="s">
        <v>273</v>
      </c>
      <c r="D180">
        <v>134.4</v>
      </c>
      <c r="E180">
        <v>142.6</v>
      </c>
      <c r="F180">
        <v>145.9</v>
      </c>
      <c r="G180">
        <v>139.5</v>
      </c>
      <c r="H180">
        <v>115.9</v>
      </c>
      <c r="I180">
        <v>135</v>
      </c>
      <c r="J180">
        <v>163.19999999999999</v>
      </c>
      <c r="K180">
        <v>119.8</v>
      </c>
      <c r="L180">
        <v>120.7</v>
      </c>
      <c r="M180">
        <v>139.69999999999999</v>
      </c>
      <c r="N180">
        <v>125.7</v>
      </c>
      <c r="O180">
        <v>146.30000000000001</v>
      </c>
      <c r="P180">
        <v>138.80000000000001</v>
      </c>
    </row>
    <row r="181" spans="1:16" hidden="1" x14ac:dyDescent="0.25">
      <c r="A181" t="s">
        <v>104</v>
      </c>
      <c r="B181">
        <v>2017</v>
      </c>
      <c r="C181" t="s">
        <v>273</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row>
    <row r="182" spans="1:16" hidden="1" x14ac:dyDescent="0.25">
      <c r="A182" t="s">
        <v>60</v>
      </c>
      <c r="B182">
        <v>2018</v>
      </c>
      <c r="C182" t="s">
        <v>62</v>
      </c>
      <c r="D182">
        <v>136.6</v>
      </c>
      <c r="E182">
        <v>144.4</v>
      </c>
      <c r="F182">
        <v>143.80000000000001</v>
      </c>
      <c r="G182">
        <v>142</v>
      </c>
      <c r="H182">
        <v>123.2</v>
      </c>
      <c r="I182">
        <v>147.9</v>
      </c>
      <c r="J182">
        <v>152.1</v>
      </c>
      <c r="K182">
        <v>131.80000000000001</v>
      </c>
      <c r="L182">
        <v>119.5</v>
      </c>
      <c r="M182">
        <v>136</v>
      </c>
      <c r="N182">
        <v>131.19999999999999</v>
      </c>
      <c r="O182">
        <v>151.80000000000001</v>
      </c>
      <c r="P182">
        <v>140.4</v>
      </c>
    </row>
    <row r="183" spans="1:16" hidden="1" x14ac:dyDescent="0.25">
      <c r="A183" t="s">
        <v>85</v>
      </c>
      <c r="B183">
        <v>2018</v>
      </c>
      <c r="C183" t="s">
        <v>62</v>
      </c>
      <c r="D183">
        <v>134.6</v>
      </c>
      <c r="E183">
        <v>143.69999999999999</v>
      </c>
      <c r="F183">
        <v>143.6</v>
      </c>
      <c r="G183">
        <v>139.6</v>
      </c>
      <c r="H183">
        <v>116.4</v>
      </c>
      <c r="I183">
        <v>133.80000000000001</v>
      </c>
      <c r="J183">
        <v>150.5</v>
      </c>
      <c r="K183">
        <v>118.4</v>
      </c>
      <c r="L183">
        <v>117.3</v>
      </c>
      <c r="M183">
        <v>140.5</v>
      </c>
      <c r="N183">
        <v>125.9</v>
      </c>
      <c r="O183">
        <v>146.80000000000001</v>
      </c>
      <c r="P183">
        <v>137.19999999999999</v>
      </c>
    </row>
    <row r="184" spans="1:16" hidden="1" x14ac:dyDescent="0.25">
      <c r="A184" t="s">
        <v>104</v>
      </c>
      <c r="B184">
        <v>2018</v>
      </c>
      <c r="C184" t="s">
        <v>62</v>
      </c>
      <c r="D184">
        <v>136</v>
      </c>
      <c r="E184">
        <v>144.19999999999999</v>
      </c>
      <c r="F184">
        <v>143.69999999999999</v>
      </c>
      <c r="G184">
        <v>141.1</v>
      </c>
      <c r="H184">
        <v>120.7</v>
      </c>
      <c r="I184">
        <v>141.30000000000001</v>
      </c>
      <c r="J184">
        <v>151.6</v>
      </c>
      <c r="K184">
        <v>127.3</v>
      </c>
      <c r="L184">
        <v>118.8</v>
      </c>
      <c r="M184">
        <v>137.5</v>
      </c>
      <c r="N184">
        <v>129</v>
      </c>
      <c r="O184">
        <v>149.5</v>
      </c>
      <c r="P184">
        <v>139.19999999999999</v>
      </c>
    </row>
    <row r="185" spans="1:16" hidden="1" x14ac:dyDescent="0.25">
      <c r="A185" t="s">
        <v>60</v>
      </c>
      <c r="B185">
        <v>2018</v>
      </c>
      <c r="C185" t="s">
        <v>116</v>
      </c>
      <c r="D185">
        <v>136.4</v>
      </c>
      <c r="E185">
        <v>143.69999999999999</v>
      </c>
      <c r="F185">
        <v>140.6</v>
      </c>
      <c r="G185">
        <v>141.5</v>
      </c>
      <c r="H185">
        <v>122.9</v>
      </c>
      <c r="I185">
        <v>149.4</v>
      </c>
      <c r="J185">
        <v>142.4</v>
      </c>
      <c r="K185">
        <v>130.19999999999999</v>
      </c>
      <c r="L185">
        <v>117.9</v>
      </c>
      <c r="M185">
        <v>135.6</v>
      </c>
      <c r="N185">
        <v>130.5</v>
      </c>
      <c r="O185">
        <v>151.69999999999999</v>
      </c>
      <c r="P185">
        <v>138.69999999999999</v>
      </c>
    </row>
    <row r="186" spans="1:16" hidden="1" x14ac:dyDescent="0.25">
      <c r="A186" t="s">
        <v>85</v>
      </c>
      <c r="B186">
        <v>2018</v>
      </c>
      <c r="C186" t="s">
        <v>116</v>
      </c>
      <c r="D186">
        <v>134.80000000000001</v>
      </c>
      <c r="E186">
        <v>143</v>
      </c>
      <c r="F186">
        <v>139.9</v>
      </c>
      <c r="G186">
        <v>139.9</v>
      </c>
      <c r="H186">
        <v>116.2</v>
      </c>
      <c r="I186">
        <v>135.5</v>
      </c>
      <c r="J186">
        <v>136.9</v>
      </c>
      <c r="K186">
        <v>117</v>
      </c>
      <c r="L186">
        <v>115.4</v>
      </c>
      <c r="M186">
        <v>140.69999999999999</v>
      </c>
      <c r="N186">
        <v>125.9</v>
      </c>
      <c r="O186">
        <v>147.1</v>
      </c>
      <c r="P186">
        <v>135.6</v>
      </c>
    </row>
    <row r="187" spans="1:16" hidden="1" x14ac:dyDescent="0.25">
      <c r="A187" t="s">
        <v>104</v>
      </c>
      <c r="B187">
        <v>2018</v>
      </c>
      <c r="C187" t="s">
        <v>116</v>
      </c>
      <c r="D187">
        <v>135.9</v>
      </c>
      <c r="E187">
        <v>143.5</v>
      </c>
      <c r="F187">
        <v>140.30000000000001</v>
      </c>
      <c r="G187">
        <v>140.9</v>
      </c>
      <c r="H187">
        <v>120.4</v>
      </c>
      <c r="I187">
        <v>142.9</v>
      </c>
      <c r="J187">
        <v>140.5</v>
      </c>
      <c r="K187">
        <v>125.8</v>
      </c>
      <c r="L187">
        <v>117.1</v>
      </c>
      <c r="M187">
        <v>137.30000000000001</v>
      </c>
      <c r="N187">
        <v>128.6</v>
      </c>
      <c r="O187">
        <v>149.6</v>
      </c>
      <c r="P187">
        <v>137.6</v>
      </c>
    </row>
    <row r="188" spans="1:16" hidden="1" x14ac:dyDescent="0.25">
      <c r="A188" t="s">
        <v>60</v>
      </c>
      <c r="B188">
        <v>2018</v>
      </c>
      <c r="C188" t="s">
        <v>138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row>
    <row r="189" spans="1:16" hidden="1" x14ac:dyDescent="0.25">
      <c r="A189" t="s">
        <v>85</v>
      </c>
      <c r="B189">
        <v>2018</v>
      </c>
      <c r="C189" t="s">
        <v>138</v>
      </c>
      <c r="D189">
        <v>135</v>
      </c>
      <c r="E189">
        <v>143.1</v>
      </c>
      <c r="F189">
        <v>135.5</v>
      </c>
      <c r="G189">
        <v>139.9</v>
      </c>
      <c r="H189">
        <v>116.5</v>
      </c>
      <c r="I189">
        <v>138.5</v>
      </c>
      <c r="J189">
        <v>128</v>
      </c>
      <c r="K189">
        <v>115.5</v>
      </c>
      <c r="L189">
        <v>114.2</v>
      </c>
      <c r="M189">
        <v>140.69999999999999</v>
      </c>
      <c r="N189">
        <v>126.2</v>
      </c>
      <c r="O189">
        <v>147.6</v>
      </c>
      <c r="P189">
        <v>134.80000000000001</v>
      </c>
    </row>
    <row r="190" spans="1:16" hidden="1" x14ac:dyDescent="0.25">
      <c r="A190" t="s">
        <v>104</v>
      </c>
      <c r="B190">
        <v>2018</v>
      </c>
      <c r="C190" t="s">
        <v>138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row>
    <row r="191" spans="1:16" hidden="1" x14ac:dyDescent="0.25">
      <c r="A191" t="s">
        <v>60</v>
      </c>
      <c r="B191">
        <v>2018</v>
      </c>
      <c r="C191" t="s">
        <v>154</v>
      </c>
      <c r="D191">
        <v>137.1</v>
      </c>
      <c r="E191">
        <v>144.5</v>
      </c>
      <c r="F191">
        <v>135.9</v>
      </c>
      <c r="G191">
        <v>142.4</v>
      </c>
      <c r="H191">
        <v>123.5</v>
      </c>
      <c r="I191">
        <v>156.4</v>
      </c>
      <c r="J191">
        <v>135.1</v>
      </c>
      <c r="K191">
        <v>128.4</v>
      </c>
      <c r="L191">
        <v>115.2</v>
      </c>
      <c r="M191">
        <v>137.19999999999999</v>
      </c>
      <c r="N191">
        <v>131.9</v>
      </c>
      <c r="O191">
        <v>153.80000000000001</v>
      </c>
      <c r="P191">
        <v>138.6</v>
      </c>
    </row>
    <row r="192" spans="1:16" hidden="1" x14ac:dyDescent="0.25">
      <c r="A192" t="s">
        <v>85</v>
      </c>
      <c r="B192">
        <v>2018</v>
      </c>
      <c r="C192" t="s">
        <v>154</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row>
    <row r="193" spans="1:16" hidden="1" x14ac:dyDescent="0.25">
      <c r="A193" t="s">
        <v>104</v>
      </c>
      <c r="B193">
        <v>2018</v>
      </c>
      <c r="C193" t="s">
        <v>154</v>
      </c>
      <c r="D193">
        <v>136.4</v>
      </c>
      <c r="E193">
        <v>144.4</v>
      </c>
      <c r="F193">
        <v>133.9</v>
      </c>
      <c r="G193">
        <v>141.6</v>
      </c>
      <c r="H193">
        <v>121</v>
      </c>
      <c r="I193">
        <v>153.5</v>
      </c>
      <c r="J193">
        <v>132.6</v>
      </c>
      <c r="K193">
        <v>123.5</v>
      </c>
      <c r="L193">
        <v>113.7</v>
      </c>
      <c r="M193">
        <v>138.19999999999999</v>
      </c>
      <c r="N193">
        <v>129.6</v>
      </c>
      <c r="O193">
        <v>151.19999999999999</v>
      </c>
      <c r="P193">
        <v>137.5</v>
      </c>
    </row>
    <row r="194" spans="1:16" x14ac:dyDescent="0.25">
      <c r="A194" t="s">
        <v>60</v>
      </c>
      <c r="B194">
        <v>2018</v>
      </c>
      <c r="C194" t="s">
        <v>167</v>
      </c>
      <c r="D194">
        <v>137.4</v>
      </c>
      <c r="E194">
        <v>145.69999999999999</v>
      </c>
      <c r="F194">
        <v>135.5</v>
      </c>
      <c r="G194">
        <v>142.9</v>
      </c>
      <c r="H194">
        <v>123.6</v>
      </c>
      <c r="I194">
        <v>157.5</v>
      </c>
      <c r="J194">
        <v>137.80000000000001</v>
      </c>
      <c r="K194">
        <v>127.2</v>
      </c>
      <c r="L194">
        <v>111.8</v>
      </c>
      <c r="M194">
        <v>137.4</v>
      </c>
      <c r="N194">
        <v>132.19999999999999</v>
      </c>
      <c r="O194">
        <v>154.30000000000001</v>
      </c>
      <c r="P194">
        <v>139.1</v>
      </c>
    </row>
    <row r="195" spans="1:16" x14ac:dyDescent="0.25">
      <c r="A195" t="s">
        <v>85</v>
      </c>
      <c r="B195">
        <v>2018</v>
      </c>
      <c r="C195" t="s">
        <v>167</v>
      </c>
      <c r="D195">
        <v>135</v>
      </c>
      <c r="E195">
        <v>148.19999999999999</v>
      </c>
      <c r="F195">
        <v>130.5</v>
      </c>
      <c r="G195">
        <v>140.69999999999999</v>
      </c>
      <c r="H195">
        <v>116.4</v>
      </c>
      <c r="I195">
        <v>151.30000000000001</v>
      </c>
      <c r="J195">
        <v>131.4</v>
      </c>
      <c r="K195">
        <v>112.8</v>
      </c>
      <c r="L195">
        <v>105.3</v>
      </c>
      <c r="M195">
        <v>139.6</v>
      </c>
      <c r="N195">
        <v>126.6</v>
      </c>
      <c r="O195">
        <v>148.69999999999999</v>
      </c>
      <c r="P195">
        <v>136.4</v>
      </c>
    </row>
    <row r="196" spans="1:16" x14ac:dyDescent="0.25">
      <c r="A196" t="s">
        <v>104</v>
      </c>
      <c r="B196">
        <v>2018</v>
      </c>
      <c r="C196" t="s">
        <v>167</v>
      </c>
      <c r="D196">
        <v>136.6</v>
      </c>
      <c r="E196">
        <v>146.6</v>
      </c>
      <c r="F196">
        <v>133.6</v>
      </c>
      <c r="G196">
        <v>142.1</v>
      </c>
      <c r="H196">
        <v>121</v>
      </c>
      <c r="I196">
        <v>154.6</v>
      </c>
      <c r="J196">
        <v>135.6</v>
      </c>
      <c r="K196">
        <v>122.3</v>
      </c>
      <c r="L196">
        <v>109.6</v>
      </c>
      <c r="M196">
        <v>138.1</v>
      </c>
      <c r="N196">
        <v>129.9</v>
      </c>
      <c r="O196">
        <v>151.69999999999999</v>
      </c>
      <c r="P196">
        <v>138.1</v>
      </c>
    </row>
    <row r="197" spans="1:16" x14ac:dyDescent="0.25">
      <c r="A197" t="s">
        <v>60</v>
      </c>
      <c r="B197">
        <v>2018</v>
      </c>
      <c r="C197" t="s">
        <v>177</v>
      </c>
      <c r="D197">
        <v>137.6</v>
      </c>
      <c r="E197">
        <v>148.1</v>
      </c>
      <c r="F197">
        <v>136.69999999999999</v>
      </c>
      <c r="G197">
        <v>143.19999999999999</v>
      </c>
      <c r="H197">
        <v>124</v>
      </c>
      <c r="I197">
        <v>154.1</v>
      </c>
      <c r="J197">
        <v>143.5</v>
      </c>
      <c r="K197">
        <v>126</v>
      </c>
      <c r="L197">
        <v>112.4</v>
      </c>
      <c r="M197">
        <v>137.6</v>
      </c>
      <c r="N197">
        <v>132.80000000000001</v>
      </c>
      <c r="O197">
        <v>154.30000000000001</v>
      </c>
      <c r="P197">
        <v>140</v>
      </c>
    </row>
    <row r="198" spans="1:16" x14ac:dyDescent="0.25">
      <c r="A198" t="s">
        <v>85</v>
      </c>
      <c r="B198">
        <v>2018</v>
      </c>
      <c r="C198" t="s">
        <v>177</v>
      </c>
      <c r="D198">
        <v>135.30000000000001</v>
      </c>
      <c r="E198">
        <v>149.69999999999999</v>
      </c>
      <c r="F198">
        <v>133.9</v>
      </c>
      <c r="G198">
        <v>140.80000000000001</v>
      </c>
      <c r="H198">
        <v>116.6</v>
      </c>
      <c r="I198">
        <v>152.19999999999999</v>
      </c>
      <c r="J198">
        <v>144</v>
      </c>
      <c r="K198">
        <v>112.3</v>
      </c>
      <c r="L198">
        <v>108.4</v>
      </c>
      <c r="M198">
        <v>140</v>
      </c>
      <c r="N198">
        <v>126.7</v>
      </c>
      <c r="O198">
        <v>149</v>
      </c>
      <c r="P198">
        <v>138.4</v>
      </c>
    </row>
    <row r="199" spans="1:16" x14ac:dyDescent="0.25">
      <c r="A199" t="s">
        <v>104</v>
      </c>
      <c r="B199">
        <v>2018</v>
      </c>
      <c r="C199" t="s">
        <v>177</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row>
    <row r="200" spans="1:16" hidden="1" x14ac:dyDescent="0.25">
      <c r="A200" t="s">
        <v>60</v>
      </c>
      <c r="B200">
        <v>2018</v>
      </c>
      <c r="C200" t="s">
        <v>194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row>
    <row r="201" spans="1:16" hidden="1" x14ac:dyDescent="0.25">
      <c r="A201" t="s">
        <v>85</v>
      </c>
      <c r="B201">
        <v>2018</v>
      </c>
      <c r="C201" t="s">
        <v>194</v>
      </c>
      <c r="D201">
        <v>135.6</v>
      </c>
      <c r="E201">
        <v>148.6</v>
      </c>
      <c r="F201">
        <v>139.1</v>
      </c>
      <c r="G201">
        <v>141</v>
      </c>
      <c r="H201">
        <v>116.7</v>
      </c>
      <c r="I201">
        <v>149.69999999999999</v>
      </c>
      <c r="J201">
        <v>159.19999999999999</v>
      </c>
      <c r="K201">
        <v>112.6</v>
      </c>
      <c r="L201">
        <v>111.8</v>
      </c>
      <c r="M201">
        <v>140.30000000000001</v>
      </c>
      <c r="N201">
        <v>126.8</v>
      </c>
      <c r="O201">
        <v>149.4</v>
      </c>
      <c r="P201">
        <v>140.30000000000001</v>
      </c>
    </row>
    <row r="202" spans="1:16" hidden="1" x14ac:dyDescent="0.25">
      <c r="A202" t="s">
        <v>104</v>
      </c>
      <c r="B202">
        <v>2018</v>
      </c>
      <c r="C202" t="s">
        <v>194</v>
      </c>
      <c r="D202">
        <v>137.5</v>
      </c>
      <c r="E202">
        <v>149.1</v>
      </c>
      <c r="F202">
        <v>139.19999999999999</v>
      </c>
      <c r="G202">
        <v>142.5</v>
      </c>
      <c r="H202">
        <v>121.4</v>
      </c>
      <c r="I202">
        <v>151.6</v>
      </c>
      <c r="J202">
        <v>155.9</v>
      </c>
      <c r="K202">
        <v>121.7</v>
      </c>
      <c r="L202">
        <v>113.5</v>
      </c>
      <c r="M202">
        <v>138.9</v>
      </c>
      <c r="N202">
        <v>130.30000000000001</v>
      </c>
      <c r="O202">
        <v>152.30000000000001</v>
      </c>
      <c r="P202">
        <v>141.4</v>
      </c>
    </row>
    <row r="203" spans="1:16" hidden="1" x14ac:dyDescent="0.25">
      <c r="A203" t="s">
        <v>60</v>
      </c>
      <c r="B203">
        <v>2018</v>
      </c>
      <c r="C203" t="s">
        <v>213</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row>
    <row r="204" spans="1:16" hidden="1" x14ac:dyDescent="0.25">
      <c r="A204" t="s">
        <v>85</v>
      </c>
      <c r="B204">
        <v>2018</v>
      </c>
      <c r="C204" t="s">
        <v>213</v>
      </c>
      <c r="D204">
        <v>136.5</v>
      </c>
      <c r="E204">
        <v>146.4</v>
      </c>
      <c r="F204">
        <v>136.6</v>
      </c>
      <c r="G204">
        <v>141.19999999999999</v>
      </c>
      <c r="H204">
        <v>117.4</v>
      </c>
      <c r="I204">
        <v>146.30000000000001</v>
      </c>
      <c r="J204">
        <v>157.30000000000001</v>
      </c>
      <c r="K204">
        <v>113.6</v>
      </c>
      <c r="L204">
        <v>113.3</v>
      </c>
      <c r="M204">
        <v>141.1</v>
      </c>
      <c r="N204">
        <v>127.4</v>
      </c>
      <c r="O204">
        <v>150.4</v>
      </c>
      <c r="P204">
        <v>140.1</v>
      </c>
    </row>
    <row r="205" spans="1:16" hidden="1" x14ac:dyDescent="0.25">
      <c r="A205" t="s">
        <v>104</v>
      </c>
      <c r="B205">
        <v>2018</v>
      </c>
      <c r="C205" t="s">
        <v>213</v>
      </c>
      <c r="D205">
        <v>138.30000000000001</v>
      </c>
      <c r="E205">
        <v>148</v>
      </c>
      <c r="F205">
        <v>138.1</v>
      </c>
      <c r="G205">
        <v>142.6</v>
      </c>
      <c r="H205">
        <v>122.2</v>
      </c>
      <c r="I205">
        <v>150.6</v>
      </c>
      <c r="J205">
        <v>156.6</v>
      </c>
      <c r="K205">
        <v>122.4</v>
      </c>
      <c r="L205">
        <v>114.7</v>
      </c>
      <c r="M205">
        <v>139.4</v>
      </c>
      <c r="N205">
        <v>131.1</v>
      </c>
      <c r="O205">
        <v>153</v>
      </c>
      <c r="P205">
        <v>141.69999999999999</v>
      </c>
    </row>
    <row r="206" spans="1:16" hidden="1" x14ac:dyDescent="0.25">
      <c r="A206" t="s">
        <v>60</v>
      </c>
      <c r="B206">
        <v>2018</v>
      </c>
      <c r="C206" t="s">
        <v>228</v>
      </c>
      <c r="D206">
        <v>139.4</v>
      </c>
      <c r="E206">
        <v>147.19999999999999</v>
      </c>
      <c r="F206">
        <v>136.6</v>
      </c>
      <c r="G206">
        <v>143.69999999999999</v>
      </c>
      <c r="H206">
        <v>124.6</v>
      </c>
      <c r="I206">
        <v>150.1</v>
      </c>
      <c r="J206">
        <v>149.4</v>
      </c>
      <c r="K206">
        <v>125.4</v>
      </c>
      <c r="L206">
        <v>114.4</v>
      </c>
      <c r="M206">
        <v>138.69999999999999</v>
      </c>
      <c r="N206">
        <v>133.1</v>
      </c>
      <c r="O206">
        <v>155.9</v>
      </c>
      <c r="P206">
        <v>141.30000000000001</v>
      </c>
    </row>
    <row r="207" spans="1:16" hidden="1" x14ac:dyDescent="0.25">
      <c r="A207" t="s">
        <v>85</v>
      </c>
      <c r="B207">
        <v>2018</v>
      </c>
      <c r="C207" t="s">
        <v>228</v>
      </c>
      <c r="D207">
        <v>137</v>
      </c>
      <c r="E207">
        <v>143.1</v>
      </c>
      <c r="F207">
        <v>132.80000000000001</v>
      </c>
      <c r="G207">
        <v>141.5</v>
      </c>
      <c r="H207">
        <v>117.8</v>
      </c>
      <c r="I207">
        <v>140</v>
      </c>
      <c r="J207">
        <v>151.30000000000001</v>
      </c>
      <c r="K207">
        <v>113.5</v>
      </c>
      <c r="L207">
        <v>112.3</v>
      </c>
      <c r="M207">
        <v>141.19999999999999</v>
      </c>
      <c r="N207">
        <v>127.7</v>
      </c>
      <c r="O207">
        <v>151.30000000000001</v>
      </c>
      <c r="P207">
        <v>138.9</v>
      </c>
    </row>
    <row r="208" spans="1:16" hidden="1" x14ac:dyDescent="0.25">
      <c r="A208" t="s">
        <v>104</v>
      </c>
      <c r="B208">
        <v>2018</v>
      </c>
      <c r="C208" t="s">
        <v>228</v>
      </c>
      <c r="D208">
        <v>138.6</v>
      </c>
      <c r="E208">
        <v>145.80000000000001</v>
      </c>
      <c r="F208">
        <v>135.1</v>
      </c>
      <c r="G208">
        <v>142.9</v>
      </c>
      <c r="H208">
        <v>122.1</v>
      </c>
      <c r="I208">
        <v>145.4</v>
      </c>
      <c r="J208">
        <v>150</v>
      </c>
      <c r="K208">
        <v>121.4</v>
      </c>
      <c r="L208">
        <v>113.7</v>
      </c>
      <c r="M208">
        <v>139.5</v>
      </c>
      <c r="N208">
        <v>130.80000000000001</v>
      </c>
      <c r="O208">
        <v>153.80000000000001</v>
      </c>
      <c r="P208">
        <v>140.4</v>
      </c>
    </row>
    <row r="209" spans="1:16" hidden="1" x14ac:dyDescent="0.25">
      <c r="A209" t="s">
        <v>60</v>
      </c>
      <c r="B209">
        <v>2018</v>
      </c>
      <c r="C209" t="s">
        <v>238</v>
      </c>
      <c r="D209">
        <v>139.30000000000001</v>
      </c>
      <c r="E209">
        <v>147.6</v>
      </c>
      <c r="F209">
        <v>134.6</v>
      </c>
      <c r="G209">
        <v>141.9</v>
      </c>
      <c r="H209">
        <v>123.5</v>
      </c>
      <c r="I209">
        <v>144.5</v>
      </c>
      <c r="J209">
        <v>147.6</v>
      </c>
      <c r="K209">
        <v>121.4</v>
      </c>
      <c r="L209">
        <v>112.3</v>
      </c>
      <c r="M209">
        <v>139.5</v>
      </c>
      <c r="N209">
        <v>134.6</v>
      </c>
      <c r="O209">
        <v>155.19999999999999</v>
      </c>
      <c r="P209">
        <v>140.19999999999999</v>
      </c>
    </row>
    <row r="210" spans="1:16" hidden="1" x14ac:dyDescent="0.25">
      <c r="A210" t="s">
        <v>85</v>
      </c>
      <c r="B210">
        <v>2018</v>
      </c>
      <c r="C210" t="s">
        <v>238</v>
      </c>
      <c r="D210">
        <v>137.6</v>
      </c>
      <c r="E210">
        <v>144.9</v>
      </c>
      <c r="F210">
        <v>133.5</v>
      </c>
      <c r="G210">
        <v>141.5</v>
      </c>
      <c r="H210">
        <v>118</v>
      </c>
      <c r="I210">
        <v>139.5</v>
      </c>
      <c r="J210">
        <v>153</v>
      </c>
      <c r="K210">
        <v>113.2</v>
      </c>
      <c r="L210">
        <v>112.8</v>
      </c>
      <c r="M210">
        <v>141.1</v>
      </c>
      <c r="N210">
        <v>127.6</v>
      </c>
      <c r="O210">
        <v>152</v>
      </c>
      <c r="P210">
        <v>139.4</v>
      </c>
    </row>
    <row r="211" spans="1:16" hidden="1" x14ac:dyDescent="0.25">
      <c r="A211" t="s">
        <v>104</v>
      </c>
      <c r="B211">
        <v>2018</v>
      </c>
      <c r="C211" t="s">
        <v>238</v>
      </c>
      <c r="D211">
        <v>137.4</v>
      </c>
      <c r="E211">
        <v>149.5</v>
      </c>
      <c r="F211">
        <v>137.30000000000001</v>
      </c>
      <c r="G211">
        <v>141.9</v>
      </c>
      <c r="H211">
        <v>121.1</v>
      </c>
      <c r="I211">
        <v>142.5</v>
      </c>
      <c r="J211">
        <v>146.69999999999999</v>
      </c>
      <c r="K211">
        <v>119.1</v>
      </c>
      <c r="L211">
        <v>111.9</v>
      </c>
      <c r="M211">
        <v>141</v>
      </c>
      <c r="N211">
        <v>133.6</v>
      </c>
      <c r="O211">
        <v>154.5</v>
      </c>
      <c r="P211">
        <v>139.69999999999999</v>
      </c>
    </row>
    <row r="212" spans="1:16" hidden="1" x14ac:dyDescent="0.25">
      <c r="A212" t="s">
        <v>60</v>
      </c>
      <c r="B212">
        <v>2018</v>
      </c>
      <c r="C212" t="s">
        <v>264</v>
      </c>
      <c r="D212">
        <v>137.1</v>
      </c>
      <c r="E212">
        <v>150.80000000000001</v>
      </c>
      <c r="F212">
        <v>136.69999999999999</v>
      </c>
      <c r="G212">
        <v>141.9</v>
      </c>
      <c r="H212">
        <v>122.8</v>
      </c>
      <c r="I212">
        <v>143.9</v>
      </c>
      <c r="J212">
        <v>147.5</v>
      </c>
      <c r="K212">
        <v>121</v>
      </c>
      <c r="L212">
        <v>111.6</v>
      </c>
      <c r="M212">
        <v>140.6</v>
      </c>
      <c r="N212">
        <v>137.5</v>
      </c>
      <c r="O212">
        <v>156.1</v>
      </c>
      <c r="P212">
        <v>140</v>
      </c>
    </row>
    <row r="213" spans="1:16" hidden="1" x14ac:dyDescent="0.25">
      <c r="A213" t="s">
        <v>85</v>
      </c>
      <c r="B213">
        <v>2018</v>
      </c>
      <c r="C213" t="s">
        <v>264</v>
      </c>
      <c r="D213">
        <v>138.1</v>
      </c>
      <c r="E213">
        <v>146.30000000000001</v>
      </c>
      <c r="F213">
        <v>137.80000000000001</v>
      </c>
      <c r="G213">
        <v>141.6</v>
      </c>
      <c r="H213">
        <v>118.1</v>
      </c>
      <c r="I213">
        <v>141.5</v>
      </c>
      <c r="J213">
        <v>145.19999999999999</v>
      </c>
      <c r="K213">
        <v>115.3</v>
      </c>
      <c r="L213">
        <v>112.5</v>
      </c>
      <c r="M213">
        <v>141.4</v>
      </c>
      <c r="N213">
        <v>128</v>
      </c>
      <c r="O213">
        <v>152.6</v>
      </c>
      <c r="P213">
        <v>139.1</v>
      </c>
    </row>
    <row r="214" spans="1:16" hidden="1" x14ac:dyDescent="0.25">
      <c r="A214" t="s">
        <v>104</v>
      </c>
      <c r="B214">
        <v>2018</v>
      </c>
      <c r="C214" t="s">
        <v>264</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row>
    <row r="215" spans="1:16" hidden="1" x14ac:dyDescent="0.25">
      <c r="A215" t="s">
        <v>60</v>
      </c>
      <c r="B215">
        <v>2018</v>
      </c>
      <c r="C215" t="s">
        <v>273</v>
      </c>
      <c r="D215">
        <v>137.1</v>
      </c>
      <c r="E215">
        <v>151.9</v>
      </c>
      <c r="F215">
        <v>137.4</v>
      </c>
      <c r="G215">
        <v>142.4</v>
      </c>
      <c r="H215">
        <v>124.2</v>
      </c>
      <c r="I215">
        <v>140.19999999999999</v>
      </c>
      <c r="J215">
        <v>136.6</v>
      </c>
      <c r="K215">
        <v>120.9</v>
      </c>
      <c r="L215">
        <v>109.9</v>
      </c>
      <c r="M215">
        <v>140.19999999999999</v>
      </c>
      <c r="N215">
        <v>137.80000000000001</v>
      </c>
      <c r="O215">
        <v>156</v>
      </c>
      <c r="P215">
        <v>138.5</v>
      </c>
    </row>
    <row r="216" spans="1:16" hidden="1" x14ac:dyDescent="0.25">
      <c r="A216" t="s">
        <v>85</v>
      </c>
      <c r="B216">
        <v>2018</v>
      </c>
      <c r="C216" t="s">
        <v>273</v>
      </c>
      <c r="D216">
        <v>138.5</v>
      </c>
      <c r="E216">
        <v>147.80000000000001</v>
      </c>
      <c r="F216">
        <v>141.1</v>
      </c>
      <c r="G216">
        <v>141.6</v>
      </c>
      <c r="H216">
        <v>118.1</v>
      </c>
      <c r="I216">
        <v>138.5</v>
      </c>
      <c r="J216">
        <v>132.4</v>
      </c>
      <c r="K216">
        <v>117.5</v>
      </c>
      <c r="L216">
        <v>111</v>
      </c>
      <c r="M216">
        <v>141.5</v>
      </c>
      <c r="N216">
        <v>128.1</v>
      </c>
      <c r="O216">
        <v>152.9</v>
      </c>
      <c r="P216">
        <v>137.6</v>
      </c>
    </row>
    <row r="217" spans="1:16" hidden="1" x14ac:dyDescent="0.25">
      <c r="A217" t="s">
        <v>104</v>
      </c>
      <c r="B217">
        <v>2018</v>
      </c>
      <c r="C217" t="s">
        <v>273</v>
      </c>
      <c r="D217">
        <v>137.5</v>
      </c>
      <c r="E217">
        <v>150.5</v>
      </c>
      <c r="F217">
        <v>138.80000000000001</v>
      </c>
      <c r="G217">
        <v>142.1</v>
      </c>
      <c r="H217">
        <v>122</v>
      </c>
      <c r="I217">
        <v>139.4</v>
      </c>
      <c r="J217">
        <v>135.19999999999999</v>
      </c>
      <c r="K217">
        <v>119.8</v>
      </c>
      <c r="L217">
        <v>110.3</v>
      </c>
      <c r="M217">
        <v>140.6</v>
      </c>
      <c r="N217">
        <v>133.80000000000001</v>
      </c>
      <c r="O217">
        <v>154.6</v>
      </c>
      <c r="P217">
        <v>138.19999999999999</v>
      </c>
    </row>
    <row r="218" spans="1:16" hidden="1" x14ac:dyDescent="0.25">
      <c r="A218" t="s">
        <v>60</v>
      </c>
      <c r="B218">
        <v>2019</v>
      </c>
      <c r="C218" t="s">
        <v>62</v>
      </c>
      <c r="D218">
        <v>136.6</v>
      </c>
      <c r="E218">
        <v>152.5</v>
      </c>
      <c r="F218">
        <v>138.19999999999999</v>
      </c>
      <c r="G218">
        <v>142.4</v>
      </c>
      <c r="H218">
        <v>123.9</v>
      </c>
      <c r="I218">
        <v>135.5</v>
      </c>
      <c r="J218">
        <v>131.69999999999999</v>
      </c>
      <c r="K218">
        <v>121.3</v>
      </c>
      <c r="L218">
        <v>108.4</v>
      </c>
      <c r="M218">
        <v>138.9</v>
      </c>
      <c r="N218">
        <v>137</v>
      </c>
      <c r="O218">
        <v>155.80000000000001</v>
      </c>
      <c r="P218">
        <v>137.4</v>
      </c>
    </row>
    <row r="219" spans="1:16" hidden="1" x14ac:dyDescent="0.25">
      <c r="A219" t="s">
        <v>85</v>
      </c>
      <c r="B219">
        <v>2019</v>
      </c>
      <c r="C219" t="s">
        <v>62</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row>
    <row r="220" spans="1:16" hidden="1" x14ac:dyDescent="0.25">
      <c r="A220" t="s">
        <v>104</v>
      </c>
      <c r="B220">
        <v>2019</v>
      </c>
      <c r="C220" t="s">
        <v>62</v>
      </c>
      <c r="D220">
        <v>137.1</v>
      </c>
      <c r="E220">
        <v>151.4</v>
      </c>
      <c r="F220">
        <v>140.19999999999999</v>
      </c>
      <c r="G220">
        <v>142.1</v>
      </c>
      <c r="H220">
        <v>121.8</v>
      </c>
      <c r="I220">
        <v>135.4</v>
      </c>
      <c r="J220">
        <v>131.30000000000001</v>
      </c>
      <c r="K220">
        <v>120.3</v>
      </c>
      <c r="L220">
        <v>109.1</v>
      </c>
      <c r="M220">
        <v>139.4</v>
      </c>
      <c r="N220">
        <v>133.30000000000001</v>
      </c>
      <c r="O220">
        <v>154.6</v>
      </c>
      <c r="P220">
        <v>137.4</v>
      </c>
    </row>
    <row r="221" spans="1:16" hidden="1" x14ac:dyDescent="0.25">
      <c r="A221" t="s">
        <v>60</v>
      </c>
      <c r="B221">
        <v>2019</v>
      </c>
      <c r="C221" t="s">
        <v>116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row>
    <row r="222" spans="1:16" hidden="1" x14ac:dyDescent="0.25">
      <c r="A222" t="s">
        <v>85</v>
      </c>
      <c r="B222">
        <v>2019</v>
      </c>
      <c r="C222" t="s">
        <v>116</v>
      </c>
      <c r="D222">
        <v>139.4</v>
      </c>
      <c r="E222">
        <v>150.1</v>
      </c>
      <c r="F222">
        <v>145.30000000000001</v>
      </c>
      <c r="G222">
        <v>141.69999999999999</v>
      </c>
      <c r="H222">
        <v>118.4</v>
      </c>
      <c r="I222">
        <v>137</v>
      </c>
      <c r="J222">
        <v>131.6</v>
      </c>
      <c r="K222">
        <v>119.9</v>
      </c>
      <c r="L222">
        <v>110.4</v>
      </c>
      <c r="M222">
        <v>140.80000000000001</v>
      </c>
      <c r="N222">
        <v>128.30000000000001</v>
      </c>
      <c r="O222">
        <v>153.5</v>
      </c>
      <c r="P222">
        <v>138</v>
      </c>
    </row>
    <row r="223" spans="1:16" hidden="1" x14ac:dyDescent="0.25">
      <c r="A223" t="s">
        <v>104</v>
      </c>
      <c r="B223">
        <v>2019</v>
      </c>
      <c r="C223" t="s">
        <v>116</v>
      </c>
      <c r="D223">
        <v>137.6</v>
      </c>
      <c r="E223">
        <v>152</v>
      </c>
      <c r="F223">
        <v>141.5</v>
      </c>
      <c r="G223">
        <v>142.19999999999999</v>
      </c>
      <c r="H223">
        <v>122</v>
      </c>
      <c r="I223">
        <v>136.4</v>
      </c>
      <c r="J223">
        <v>129.69999999999999</v>
      </c>
      <c r="K223">
        <v>121</v>
      </c>
      <c r="L223">
        <v>109</v>
      </c>
      <c r="M223">
        <v>139.69999999999999</v>
      </c>
      <c r="N223">
        <v>133.6</v>
      </c>
      <c r="O223">
        <v>154.9</v>
      </c>
      <c r="P223">
        <v>137.5</v>
      </c>
    </row>
    <row r="224" spans="1:16" hidden="1" x14ac:dyDescent="0.25">
      <c r="A224" t="s">
        <v>60</v>
      </c>
      <c r="B224">
        <v>2019</v>
      </c>
      <c r="C224" t="s">
        <v>138</v>
      </c>
      <c r="D224">
        <v>136.9</v>
      </c>
      <c r="E224">
        <v>154.1</v>
      </c>
      <c r="F224">
        <v>138.69999999999999</v>
      </c>
      <c r="G224">
        <v>142.5</v>
      </c>
      <c r="H224">
        <v>124.1</v>
      </c>
      <c r="I224">
        <v>136.1</v>
      </c>
      <c r="J224">
        <v>128.19999999999999</v>
      </c>
      <c r="K224">
        <v>122.3</v>
      </c>
      <c r="L224">
        <v>108.3</v>
      </c>
      <c r="M224">
        <v>138.9</v>
      </c>
      <c r="N224">
        <v>137.4</v>
      </c>
      <c r="O224">
        <v>156.4</v>
      </c>
      <c r="P224">
        <v>137.30000000000001</v>
      </c>
    </row>
    <row r="225" spans="1:16" hidden="1" x14ac:dyDescent="0.25">
      <c r="A225" t="s">
        <v>85</v>
      </c>
      <c r="B225">
        <v>2019</v>
      </c>
      <c r="C225" t="s">
        <v>138</v>
      </c>
      <c r="D225">
        <v>139.69999999999999</v>
      </c>
      <c r="E225">
        <v>151.1</v>
      </c>
      <c r="F225">
        <v>142.9</v>
      </c>
      <c r="G225">
        <v>141.9</v>
      </c>
      <c r="H225">
        <v>118.4</v>
      </c>
      <c r="I225">
        <v>139.4</v>
      </c>
      <c r="J225">
        <v>141.19999999999999</v>
      </c>
      <c r="K225">
        <v>120.7</v>
      </c>
      <c r="L225">
        <v>110.4</v>
      </c>
      <c r="M225">
        <v>140.69999999999999</v>
      </c>
      <c r="N225">
        <v>128.5</v>
      </c>
      <c r="O225">
        <v>153.9</v>
      </c>
      <c r="P225">
        <v>139.6</v>
      </c>
    </row>
    <row r="226" spans="1:16" hidden="1" x14ac:dyDescent="0.25">
      <c r="A226" t="s">
        <v>104</v>
      </c>
      <c r="B226">
        <v>2019</v>
      </c>
      <c r="C226" t="s">
        <v>138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row>
    <row r="227" spans="1:16" x14ac:dyDescent="0.25">
      <c r="A227" t="s">
        <v>60</v>
      </c>
      <c r="B227">
        <v>2019</v>
      </c>
      <c r="C227" t="s">
        <v>167</v>
      </c>
      <c r="D227">
        <v>137.4</v>
      </c>
      <c r="E227">
        <v>159.5</v>
      </c>
      <c r="F227">
        <v>134.5</v>
      </c>
      <c r="G227">
        <v>142.6</v>
      </c>
      <c r="H227">
        <v>124</v>
      </c>
      <c r="I227">
        <v>143.69999999999999</v>
      </c>
      <c r="J227">
        <v>133.4</v>
      </c>
      <c r="K227">
        <v>125.1</v>
      </c>
      <c r="L227">
        <v>109.3</v>
      </c>
      <c r="M227">
        <v>139.30000000000001</v>
      </c>
      <c r="N227">
        <v>137.69999999999999</v>
      </c>
      <c r="O227">
        <v>156.4</v>
      </c>
      <c r="P227">
        <v>139.19999999999999</v>
      </c>
    </row>
    <row r="228" spans="1:16" x14ac:dyDescent="0.25">
      <c r="A228" t="s">
        <v>85</v>
      </c>
      <c r="B228">
        <v>2019</v>
      </c>
      <c r="C228" t="s">
        <v>167</v>
      </c>
      <c r="D228">
        <v>140.4</v>
      </c>
      <c r="E228">
        <v>156.69999999999999</v>
      </c>
      <c r="F228">
        <v>138.30000000000001</v>
      </c>
      <c r="G228">
        <v>142.4</v>
      </c>
      <c r="H228">
        <v>118.6</v>
      </c>
      <c r="I228">
        <v>149.69999999999999</v>
      </c>
      <c r="J228">
        <v>161.6</v>
      </c>
      <c r="K228">
        <v>124.4</v>
      </c>
      <c r="L228">
        <v>111.2</v>
      </c>
      <c r="M228">
        <v>141</v>
      </c>
      <c r="N228">
        <v>128.9</v>
      </c>
      <c r="O228">
        <v>154.5</v>
      </c>
      <c r="P228">
        <v>143.80000000000001</v>
      </c>
    </row>
    <row r="229" spans="1:16" x14ac:dyDescent="0.25">
      <c r="A229" t="s">
        <v>104</v>
      </c>
      <c r="B229">
        <v>2019</v>
      </c>
      <c r="C229" t="s">
        <v>167</v>
      </c>
      <c r="D229">
        <v>138.30000000000001</v>
      </c>
      <c r="E229">
        <v>158.5</v>
      </c>
      <c r="F229">
        <v>136</v>
      </c>
      <c r="G229">
        <v>142.5</v>
      </c>
      <c r="H229">
        <v>122</v>
      </c>
      <c r="I229">
        <v>146.5</v>
      </c>
      <c r="J229">
        <v>143</v>
      </c>
      <c r="K229">
        <v>124.9</v>
      </c>
      <c r="L229">
        <v>109.9</v>
      </c>
      <c r="M229">
        <v>139.9</v>
      </c>
      <c r="N229">
        <v>134</v>
      </c>
      <c r="O229">
        <v>155.5</v>
      </c>
      <c r="P229">
        <v>140.9</v>
      </c>
    </row>
    <row r="230" spans="1:16" x14ac:dyDescent="0.25">
      <c r="A230" t="s">
        <v>60</v>
      </c>
      <c r="B230">
        <v>2019</v>
      </c>
      <c r="C230" t="s">
        <v>177</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row>
    <row r="231" spans="1:16" x14ac:dyDescent="0.25">
      <c r="A231" t="s">
        <v>85</v>
      </c>
      <c r="B231">
        <v>2019</v>
      </c>
      <c r="C231" t="s">
        <v>177</v>
      </c>
      <c r="D231">
        <v>140.69999999999999</v>
      </c>
      <c r="E231">
        <v>159.6</v>
      </c>
      <c r="F231">
        <v>140.4</v>
      </c>
      <c r="G231">
        <v>143.4</v>
      </c>
      <c r="H231">
        <v>118.6</v>
      </c>
      <c r="I231">
        <v>150.9</v>
      </c>
      <c r="J231">
        <v>169.8</v>
      </c>
      <c r="K231">
        <v>127.4</v>
      </c>
      <c r="L231">
        <v>111.8</v>
      </c>
      <c r="M231">
        <v>141</v>
      </c>
      <c r="N231">
        <v>129</v>
      </c>
      <c r="O231">
        <v>155.1</v>
      </c>
      <c r="P231">
        <v>145.6</v>
      </c>
    </row>
    <row r="232" spans="1:16" x14ac:dyDescent="0.25">
      <c r="A232" t="s">
        <v>104</v>
      </c>
      <c r="B232">
        <v>2019</v>
      </c>
      <c r="C232" t="s">
        <v>177</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row>
    <row r="233" spans="1:16" hidden="1" x14ac:dyDescent="0.25">
      <c r="A233" t="s">
        <v>60</v>
      </c>
      <c r="B233">
        <v>2019</v>
      </c>
      <c r="C233" t="s">
        <v>194</v>
      </c>
      <c r="D233">
        <v>138.4</v>
      </c>
      <c r="E233">
        <v>164</v>
      </c>
      <c r="F233">
        <v>138.4</v>
      </c>
      <c r="G233">
        <v>143.9</v>
      </c>
      <c r="H233">
        <v>124.4</v>
      </c>
      <c r="I233">
        <v>146.4</v>
      </c>
      <c r="J233">
        <v>150.1</v>
      </c>
      <c r="K233">
        <v>130.6</v>
      </c>
      <c r="L233">
        <v>110.8</v>
      </c>
      <c r="M233">
        <v>141.69999999999999</v>
      </c>
      <c r="N233">
        <v>138.5</v>
      </c>
      <c r="O233">
        <v>156.69999999999999</v>
      </c>
      <c r="P233">
        <v>143</v>
      </c>
    </row>
    <row r="234" spans="1:16" hidden="1" x14ac:dyDescent="0.25">
      <c r="A234" t="s">
        <v>85</v>
      </c>
      <c r="B234">
        <v>2019</v>
      </c>
      <c r="C234" t="s">
        <v>194</v>
      </c>
      <c r="D234">
        <v>141.4</v>
      </c>
      <c r="E234">
        <v>160.19999999999999</v>
      </c>
      <c r="F234">
        <v>142.5</v>
      </c>
      <c r="G234">
        <v>144.1</v>
      </c>
      <c r="H234">
        <v>119.3</v>
      </c>
      <c r="I234">
        <v>154.69999999999999</v>
      </c>
      <c r="J234">
        <v>180.1</v>
      </c>
      <c r="K234">
        <v>128.9</v>
      </c>
      <c r="L234">
        <v>111.8</v>
      </c>
      <c r="M234">
        <v>141.6</v>
      </c>
      <c r="N234">
        <v>129.5</v>
      </c>
      <c r="O234">
        <v>155.6</v>
      </c>
      <c r="P234">
        <v>147.69999999999999</v>
      </c>
    </row>
    <row r="235" spans="1:16" hidden="1" x14ac:dyDescent="0.25">
      <c r="A235" t="s">
        <v>104</v>
      </c>
      <c r="B235">
        <v>2019</v>
      </c>
      <c r="C235" t="s">
        <v>194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row>
    <row r="236" spans="1:16" hidden="1" x14ac:dyDescent="0.25">
      <c r="A236" t="s">
        <v>60</v>
      </c>
      <c r="B236">
        <v>2019</v>
      </c>
      <c r="C236" t="s">
        <v>213</v>
      </c>
      <c r="D236">
        <v>139.19999999999999</v>
      </c>
      <c r="E236">
        <v>161.9</v>
      </c>
      <c r="F236">
        <v>137.1</v>
      </c>
      <c r="G236">
        <v>144.6</v>
      </c>
      <c r="H236">
        <v>124.7</v>
      </c>
      <c r="I236">
        <v>145.5</v>
      </c>
      <c r="J236">
        <v>156.19999999999999</v>
      </c>
      <c r="K236">
        <v>131.5</v>
      </c>
      <c r="L236">
        <v>111.7</v>
      </c>
      <c r="M236">
        <v>142.69999999999999</v>
      </c>
      <c r="N236">
        <v>138.5</v>
      </c>
      <c r="O236">
        <v>156.9</v>
      </c>
      <c r="P236">
        <v>144</v>
      </c>
    </row>
    <row r="237" spans="1:16" hidden="1" x14ac:dyDescent="0.25">
      <c r="A237" t="s">
        <v>85</v>
      </c>
      <c r="B237">
        <v>2019</v>
      </c>
      <c r="C237" t="s">
        <v>213</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row>
    <row r="238" spans="1:16" hidden="1" x14ac:dyDescent="0.25">
      <c r="A238" t="s">
        <v>104</v>
      </c>
      <c r="B238">
        <v>2019</v>
      </c>
      <c r="C238" t="s">
        <v>213</v>
      </c>
      <c r="D238">
        <v>140.1</v>
      </c>
      <c r="E238">
        <v>160.6</v>
      </c>
      <c r="F238">
        <v>138.5</v>
      </c>
      <c r="G238">
        <v>144.69999999999999</v>
      </c>
      <c r="H238">
        <v>122.9</v>
      </c>
      <c r="I238">
        <v>149.4</v>
      </c>
      <c r="J238">
        <v>167.4</v>
      </c>
      <c r="K238">
        <v>130.9</v>
      </c>
      <c r="L238">
        <v>112</v>
      </c>
      <c r="M238">
        <v>142.6</v>
      </c>
      <c r="N238">
        <v>134.9</v>
      </c>
      <c r="O238">
        <v>156.6</v>
      </c>
      <c r="P238">
        <v>145.9</v>
      </c>
    </row>
    <row r="239" spans="1:16" hidden="1" x14ac:dyDescent="0.25">
      <c r="A239" t="s">
        <v>60</v>
      </c>
      <c r="B239">
        <v>2019</v>
      </c>
      <c r="C239" t="s">
        <v>228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row>
    <row r="240" spans="1:16" hidden="1" x14ac:dyDescent="0.25">
      <c r="A240" t="s">
        <v>85</v>
      </c>
      <c r="B240">
        <v>2019</v>
      </c>
      <c r="C240" t="s">
        <v>228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row>
    <row r="241" spans="1:16" hidden="1" x14ac:dyDescent="0.25">
      <c r="A241" t="s">
        <v>104</v>
      </c>
      <c r="B241">
        <v>2019</v>
      </c>
      <c r="C241" t="s">
        <v>228</v>
      </c>
      <c r="D241">
        <v>140.9</v>
      </c>
      <c r="E241">
        <v>160.80000000000001</v>
      </c>
      <c r="F241">
        <v>139.6</v>
      </c>
      <c r="G241">
        <v>145.4</v>
      </c>
      <c r="H241">
        <v>123.5</v>
      </c>
      <c r="I241">
        <v>146.6</v>
      </c>
      <c r="J241">
        <v>173.2</v>
      </c>
      <c r="K241">
        <v>131.6</v>
      </c>
      <c r="L241">
        <v>113.2</v>
      </c>
      <c r="M241">
        <v>144.1</v>
      </c>
      <c r="N241">
        <v>135</v>
      </c>
      <c r="O241">
        <v>156.80000000000001</v>
      </c>
      <c r="P241">
        <v>147</v>
      </c>
    </row>
    <row r="242" spans="1:16" hidden="1" x14ac:dyDescent="0.25">
      <c r="A242" t="s">
        <v>60</v>
      </c>
      <c r="B242">
        <v>2019</v>
      </c>
      <c r="C242" t="s">
        <v>238</v>
      </c>
      <c r="D242">
        <v>141</v>
      </c>
      <c r="E242">
        <v>161.6</v>
      </c>
      <c r="F242">
        <v>141.19999999999999</v>
      </c>
      <c r="G242">
        <v>146.5</v>
      </c>
      <c r="H242">
        <v>125.6</v>
      </c>
      <c r="I242">
        <v>145.69999999999999</v>
      </c>
      <c r="J242">
        <v>178.8</v>
      </c>
      <c r="K242">
        <v>133.1</v>
      </c>
      <c r="L242">
        <v>113.6</v>
      </c>
      <c r="M242">
        <v>145.5</v>
      </c>
      <c r="N242">
        <v>138.6</v>
      </c>
      <c r="O242">
        <v>157.4</v>
      </c>
      <c r="P242">
        <v>148.30000000000001</v>
      </c>
    </row>
    <row r="243" spans="1:16" hidden="1" x14ac:dyDescent="0.25">
      <c r="A243" t="s">
        <v>85</v>
      </c>
      <c r="B243">
        <v>2019</v>
      </c>
      <c r="C243" t="s">
        <v>238</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row>
    <row r="244" spans="1:16" hidden="1" x14ac:dyDescent="0.25">
      <c r="A244" t="s">
        <v>104</v>
      </c>
      <c r="B244">
        <v>2019</v>
      </c>
      <c r="C244" t="s">
        <v>238</v>
      </c>
      <c r="D244">
        <v>141.80000000000001</v>
      </c>
      <c r="E244">
        <v>161</v>
      </c>
      <c r="F244">
        <v>142.6</v>
      </c>
      <c r="G244">
        <v>146.19999999999999</v>
      </c>
      <c r="H244">
        <v>123.9</v>
      </c>
      <c r="I244">
        <v>148</v>
      </c>
      <c r="J244">
        <v>188.4</v>
      </c>
      <c r="K244">
        <v>132.5</v>
      </c>
      <c r="L244">
        <v>114</v>
      </c>
      <c r="M244">
        <v>145.4</v>
      </c>
      <c r="N244">
        <v>135.1</v>
      </c>
      <c r="O244">
        <v>157.1</v>
      </c>
      <c r="P244">
        <v>149.6</v>
      </c>
    </row>
    <row r="245" spans="1:16" hidden="1" x14ac:dyDescent="0.25">
      <c r="A245" t="s">
        <v>60</v>
      </c>
      <c r="B245">
        <v>2019</v>
      </c>
      <c r="C245" t="s">
        <v>264</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row>
    <row r="246" spans="1:16" hidden="1" x14ac:dyDescent="0.25">
      <c r="A246" t="s">
        <v>85</v>
      </c>
      <c r="B246">
        <v>2019</v>
      </c>
      <c r="C246" t="s">
        <v>264</v>
      </c>
      <c r="D246">
        <v>144.1</v>
      </c>
      <c r="E246">
        <v>162.4</v>
      </c>
      <c r="F246">
        <v>148.4</v>
      </c>
      <c r="G246">
        <v>145.9</v>
      </c>
      <c r="H246">
        <v>121.5</v>
      </c>
      <c r="I246">
        <v>148.80000000000001</v>
      </c>
      <c r="J246">
        <v>215.7</v>
      </c>
      <c r="K246">
        <v>134.6</v>
      </c>
      <c r="L246">
        <v>115</v>
      </c>
      <c r="M246">
        <v>146.30000000000001</v>
      </c>
      <c r="N246">
        <v>130.5</v>
      </c>
      <c r="O246">
        <v>157.19999999999999</v>
      </c>
      <c r="P246">
        <v>153.6</v>
      </c>
    </row>
    <row r="247" spans="1:16" hidden="1" x14ac:dyDescent="0.25">
      <c r="A247" t="s">
        <v>104</v>
      </c>
      <c r="B247">
        <v>2019</v>
      </c>
      <c r="C247" t="s">
        <v>264</v>
      </c>
      <c r="D247">
        <v>142.5</v>
      </c>
      <c r="E247">
        <v>163.19999999999999</v>
      </c>
      <c r="F247">
        <v>145.6</v>
      </c>
      <c r="G247">
        <v>146.69999999999999</v>
      </c>
      <c r="H247">
        <v>124.3</v>
      </c>
      <c r="I247">
        <v>147.4</v>
      </c>
      <c r="J247">
        <v>199.6</v>
      </c>
      <c r="K247">
        <v>135.69999999999999</v>
      </c>
      <c r="L247">
        <v>114.2</v>
      </c>
      <c r="M247">
        <v>147</v>
      </c>
      <c r="N247">
        <v>135.30000000000001</v>
      </c>
      <c r="O247">
        <v>157.5</v>
      </c>
      <c r="P247">
        <v>151.9</v>
      </c>
    </row>
    <row r="248" spans="1:16" hidden="1" x14ac:dyDescent="0.25">
      <c r="A248" t="s">
        <v>60</v>
      </c>
      <c r="B248">
        <v>2019</v>
      </c>
      <c r="C248" t="s">
        <v>273</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row>
    <row r="249" spans="1:16" hidden="1" x14ac:dyDescent="0.25">
      <c r="A249" t="s">
        <v>85</v>
      </c>
      <c r="B249">
        <v>2019</v>
      </c>
      <c r="C249" t="s">
        <v>273</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row>
    <row r="250" spans="1:16" hidden="1" x14ac:dyDescent="0.25">
      <c r="A250" t="s">
        <v>104</v>
      </c>
      <c r="B250">
        <v>2019</v>
      </c>
      <c r="C250" t="s">
        <v>273</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row>
    <row r="251" spans="1:16" hidden="1" x14ac:dyDescent="0.25">
      <c r="A251" t="s">
        <v>60</v>
      </c>
      <c r="B251">
        <v>2020</v>
      </c>
      <c r="C251" t="s">
        <v>62</v>
      </c>
      <c r="D251">
        <v>143.69999999999999</v>
      </c>
      <c r="E251">
        <v>167.3</v>
      </c>
      <c r="F251">
        <v>153.5</v>
      </c>
      <c r="G251">
        <v>150.5</v>
      </c>
      <c r="H251">
        <v>132</v>
      </c>
      <c r="I251">
        <v>142.19999999999999</v>
      </c>
      <c r="J251">
        <v>191.5</v>
      </c>
      <c r="K251">
        <v>141.1</v>
      </c>
      <c r="L251">
        <v>113.8</v>
      </c>
      <c r="M251">
        <v>151.6</v>
      </c>
      <c r="N251">
        <v>139.69999999999999</v>
      </c>
      <c r="O251">
        <v>158.69999999999999</v>
      </c>
      <c r="P251">
        <v>153</v>
      </c>
    </row>
    <row r="252" spans="1:16" hidden="1" x14ac:dyDescent="0.25">
      <c r="A252" t="s">
        <v>85</v>
      </c>
      <c r="B252">
        <v>2020</v>
      </c>
      <c r="C252" t="s">
        <v>62</v>
      </c>
      <c r="D252">
        <v>145.6</v>
      </c>
      <c r="E252">
        <v>167.6</v>
      </c>
      <c r="F252">
        <v>157</v>
      </c>
      <c r="G252">
        <v>149.30000000000001</v>
      </c>
      <c r="H252">
        <v>126.3</v>
      </c>
      <c r="I252">
        <v>144.4</v>
      </c>
      <c r="J252">
        <v>207.8</v>
      </c>
      <c r="K252">
        <v>139.1</v>
      </c>
      <c r="L252">
        <v>114.8</v>
      </c>
      <c r="M252">
        <v>149.5</v>
      </c>
      <c r="N252">
        <v>131.1</v>
      </c>
      <c r="O252">
        <v>158.5</v>
      </c>
      <c r="P252">
        <v>154.4</v>
      </c>
    </row>
    <row r="253" spans="1:16" hidden="1" x14ac:dyDescent="0.25">
      <c r="A253" t="s">
        <v>104</v>
      </c>
      <c r="B253">
        <v>2020</v>
      </c>
      <c r="C253" t="s">
        <v>62</v>
      </c>
      <c r="D253">
        <v>144.30000000000001</v>
      </c>
      <c r="E253">
        <v>167.4</v>
      </c>
      <c r="F253">
        <v>154.9</v>
      </c>
      <c r="G253">
        <v>150.1</v>
      </c>
      <c r="H253">
        <v>129.9</v>
      </c>
      <c r="I253">
        <v>143.19999999999999</v>
      </c>
      <c r="J253">
        <v>197</v>
      </c>
      <c r="K253">
        <v>140.4</v>
      </c>
      <c r="L253">
        <v>114.1</v>
      </c>
      <c r="M253">
        <v>150.9</v>
      </c>
      <c r="N253">
        <v>136.1</v>
      </c>
      <c r="O253">
        <v>158.6</v>
      </c>
      <c r="P253">
        <v>153.5</v>
      </c>
    </row>
    <row r="254" spans="1:16" hidden="1" x14ac:dyDescent="0.25">
      <c r="A254" t="s">
        <v>60</v>
      </c>
      <c r="B254">
        <v>2020</v>
      </c>
      <c r="C254" t="s">
        <v>116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row>
    <row r="255" spans="1:16" hidden="1" x14ac:dyDescent="0.25">
      <c r="A255" t="s">
        <v>85</v>
      </c>
      <c r="B255">
        <v>2020</v>
      </c>
      <c r="C255" t="s">
        <v>116</v>
      </c>
      <c r="D255">
        <v>146.19999999999999</v>
      </c>
      <c r="E255">
        <v>167.6</v>
      </c>
      <c r="F255">
        <v>153.1</v>
      </c>
      <c r="G255">
        <v>150.69999999999999</v>
      </c>
      <c r="H255">
        <v>127.4</v>
      </c>
      <c r="I255">
        <v>143.1</v>
      </c>
      <c r="J255">
        <v>181.7</v>
      </c>
      <c r="K255">
        <v>139.6</v>
      </c>
      <c r="L255">
        <v>114.6</v>
      </c>
      <c r="M255">
        <v>150.4</v>
      </c>
      <c r="N255">
        <v>131.5</v>
      </c>
      <c r="O255">
        <v>159</v>
      </c>
      <c r="P255">
        <v>151.69999999999999</v>
      </c>
    </row>
    <row r="256" spans="1:16" hidden="1" x14ac:dyDescent="0.25">
      <c r="A256" t="s">
        <v>104</v>
      </c>
      <c r="B256">
        <v>2020</v>
      </c>
      <c r="C256" t="s">
        <v>116</v>
      </c>
      <c r="D256">
        <v>144.80000000000001</v>
      </c>
      <c r="E256">
        <v>167.5</v>
      </c>
      <c r="F256">
        <v>151.80000000000001</v>
      </c>
      <c r="G256">
        <v>150.80000000000001</v>
      </c>
      <c r="H256">
        <v>131.4</v>
      </c>
      <c r="I256">
        <v>141.80000000000001</v>
      </c>
      <c r="J256">
        <v>170.7</v>
      </c>
      <c r="K256">
        <v>141.1</v>
      </c>
      <c r="L256">
        <v>113.6</v>
      </c>
      <c r="M256">
        <v>152</v>
      </c>
      <c r="N256">
        <v>136.5</v>
      </c>
      <c r="O256">
        <v>159.1</v>
      </c>
      <c r="P256">
        <v>150.5</v>
      </c>
    </row>
    <row r="257" spans="1:16" hidden="1" x14ac:dyDescent="0.25">
      <c r="A257" t="s">
        <v>60</v>
      </c>
      <c r="B257">
        <v>2020</v>
      </c>
      <c r="C257" t="s">
        <v>138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row>
    <row r="258" spans="1:16" hidden="1" x14ac:dyDescent="0.25">
      <c r="A258" t="s">
        <v>85</v>
      </c>
      <c r="B258">
        <v>2020</v>
      </c>
      <c r="C258" t="s">
        <v>138</v>
      </c>
      <c r="D258">
        <v>146.5</v>
      </c>
      <c r="E258">
        <v>167.5</v>
      </c>
      <c r="F258">
        <v>148.9</v>
      </c>
      <c r="G258">
        <v>151.1</v>
      </c>
      <c r="H258">
        <v>127.5</v>
      </c>
      <c r="I258">
        <v>143.30000000000001</v>
      </c>
      <c r="J258">
        <v>167</v>
      </c>
      <c r="K258">
        <v>139.69999999999999</v>
      </c>
      <c r="L258">
        <v>114.4</v>
      </c>
      <c r="M258">
        <v>151.5</v>
      </c>
      <c r="N258">
        <v>131.9</v>
      </c>
      <c r="O258">
        <v>159.1</v>
      </c>
      <c r="P258">
        <v>150.1</v>
      </c>
    </row>
    <row r="259" spans="1:16" hidden="1" x14ac:dyDescent="0.25">
      <c r="A259" t="s">
        <v>104</v>
      </c>
      <c r="B259">
        <v>2020</v>
      </c>
      <c r="C259" t="s">
        <v>138</v>
      </c>
      <c r="D259">
        <v>145.1</v>
      </c>
      <c r="E259">
        <v>167</v>
      </c>
      <c r="F259">
        <v>148.1</v>
      </c>
      <c r="G259">
        <v>151.5</v>
      </c>
      <c r="H259">
        <v>131.19999999999999</v>
      </c>
      <c r="I259">
        <v>142.5</v>
      </c>
      <c r="J259">
        <v>157.30000000000001</v>
      </c>
      <c r="K259">
        <v>141.1</v>
      </c>
      <c r="L259">
        <v>113.2</v>
      </c>
      <c r="M259">
        <v>153.19999999999999</v>
      </c>
      <c r="N259">
        <v>136.69999999999999</v>
      </c>
      <c r="O259">
        <v>159.6</v>
      </c>
      <c r="P259">
        <v>148.9</v>
      </c>
    </row>
    <row r="260" spans="1:16" hidden="1" x14ac:dyDescent="0.25">
      <c r="A260" t="s">
        <v>60</v>
      </c>
      <c r="B260">
        <v>2020</v>
      </c>
      <c r="C260" t="s">
        <v>154</v>
      </c>
      <c r="D260">
        <v>147.19999999999999</v>
      </c>
      <c r="E260" s="7">
        <v>184.17999999999998</v>
      </c>
      <c r="F260">
        <v>146.9</v>
      </c>
      <c r="G260">
        <v>155.6</v>
      </c>
      <c r="H260">
        <v>137.1</v>
      </c>
      <c r="I260">
        <v>147.30000000000001</v>
      </c>
      <c r="J260">
        <v>162.69999999999999</v>
      </c>
      <c r="K260">
        <v>150.19999999999999</v>
      </c>
      <c r="L260">
        <v>119.8</v>
      </c>
      <c r="M260">
        <v>158.69999999999999</v>
      </c>
      <c r="N260">
        <v>139.19999999999999</v>
      </c>
      <c r="O260" s="7">
        <v>161.81333333333339</v>
      </c>
      <c r="P260">
        <v>150.1</v>
      </c>
    </row>
    <row r="261" spans="1:16" hidden="1" x14ac:dyDescent="0.25">
      <c r="A261" t="s">
        <v>85</v>
      </c>
      <c r="B261">
        <v>2020</v>
      </c>
      <c r="C261" t="s">
        <v>154</v>
      </c>
      <c r="D261">
        <v>151.80000000000001</v>
      </c>
      <c r="E261" s="7">
        <v>184.17999999999998</v>
      </c>
      <c r="F261">
        <v>151.9</v>
      </c>
      <c r="G261">
        <v>155.5</v>
      </c>
      <c r="H261">
        <v>131.6</v>
      </c>
      <c r="I261">
        <v>152.9</v>
      </c>
      <c r="J261">
        <v>180</v>
      </c>
      <c r="K261">
        <v>150.80000000000001</v>
      </c>
      <c r="L261">
        <v>121.2</v>
      </c>
      <c r="M261">
        <v>154</v>
      </c>
      <c r="N261">
        <v>133.5</v>
      </c>
      <c r="O261" s="7">
        <v>161.81333333333339</v>
      </c>
      <c r="P261">
        <v>153.5</v>
      </c>
    </row>
    <row r="262" spans="1:16" hidden="1" x14ac:dyDescent="0.25">
      <c r="A262" t="s">
        <v>104</v>
      </c>
      <c r="B262">
        <v>2020</v>
      </c>
      <c r="C262" t="s">
        <v>154</v>
      </c>
      <c r="D262">
        <v>148.69999999999999</v>
      </c>
      <c r="E262" s="7">
        <v>184.17999999999998</v>
      </c>
      <c r="F262">
        <v>148.80000000000001</v>
      </c>
      <c r="G262">
        <v>155.6</v>
      </c>
      <c r="H262">
        <v>135.1</v>
      </c>
      <c r="I262">
        <v>149.9</v>
      </c>
      <c r="J262">
        <v>168.6</v>
      </c>
      <c r="K262">
        <v>150.4</v>
      </c>
      <c r="L262">
        <v>120.3</v>
      </c>
      <c r="M262">
        <v>157.1</v>
      </c>
      <c r="N262">
        <v>136.80000000000001</v>
      </c>
      <c r="O262" s="7">
        <v>161.81333333333339</v>
      </c>
      <c r="P262">
        <v>151.4</v>
      </c>
    </row>
    <row r="263" spans="1:16" x14ac:dyDescent="0.25">
      <c r="A263" t="s">
        <v>60</v>
      </c>
      <c r="B263">
        <v>2020</v>
      </c>
      <c r="C263" t="s">
        <v>167</v>
      </c>
      <c r="D263" s="7">
        <v>147.69696969696966</v>
      </c>
      <c r="E263" s="7">
        <v>184.17999999999998</v>
      </c>
      <c r="F263">
        <v>156.71818181818185</v>
      </c>
      <c r="G263" s="14">
        <v>152.9969696969697</v>
      </c>
      <c r="H263" s="7">
        <v>136.26363636363635</v>
      </c>
      <c r="I263" s="7">
        <v>147.43636363636361</v>
      </c>
      <c r="J263" s="7">
        <v>187.67575757575756</v>
      </c>
      <c r="K263" s="7">
        <v>149.42424242424246</v>
      </c>
      <c r="L263" s="7">
        <v>115.56363636363636</v>
      </c>
      <c r="M263" s="7">
        <v>157.8757575757576</v>
      </c>
      <c r="N263" s="7">
        <v>140.23636363636362</v>
      </c>
      <c r="O263" s="7">
        <v>161.81333333333339</v>
      </c>
      <c r="P263" s="7">
        <v>156.56666666666666</v>
      </c>
    </row>
    <row r="264" spans="1:16" x14ac:dyDescent="0.25">
      <c r="A264" t="s">
        <v>85</v>
      </c>
      <c r="B264">
        <v>2020</v>
      </c>
      <c r="C264" t="s">
        <v>167</v>
      </c>
      <c r="D264" s="7">
        <v>147.69696969696966</v>
      </c>
      <c r="E264" s="7">
        <v>184.17999999999998</v>
      </c>
      <c r="F264">
        <v>156.71818181818185</v>
      </c>
      <c r="G264" s="14">
        <v>152.9969696969697</v>
      </c>
      <c r="H264" s="7">
        <v>136.26363636363635</v>
      </c>
      <c r="I264" s="7">
        <v>147.43636363636361</v>
      </c>
      <c r="J264" s="7">
        <v>187.67575757575756</v>
      </c>
      <c r="K264" s="7">
        <v>149.42424242424246</v>
      </c>
      <c r="L264" s="7">
        <v>115.56363636363636</v>
      </c>
      <c r="M264" s="7">
        <v>157.8757575757576</v>
      </c>
      <c r="N264" s="7">
        <v>140.23636363636362</v>
      </c>
      <c r="O264" s="7">
        <v>161.81333333333339</v>
      </c>
      <c r="P264" s="7">
        <v>156.56666666666666</v>
      </c>
    </row>
    <row r="265" spans="1:16" x14ac:dyDescent="0.25">
      <c r="A265" t="s">
        <v>104</v>
      </c>
      <c r="B265">
        <v>2020</v>
      </c>
      <c r="C265" t="s">
        <v>167</v>
      </c>
      <c r="D265" s="7">
        <v>147.69696969696966</v>
      </c>
      <c r="E265" s="7">
        <v>184.17999999999998</v>
      </c>
      <c r="F265">
        <v>156.71818181818185</v>
      </c>
      <c r="G265" s="14">
        <v>152.9969696969697</v>
      </c>
      <c r="H265" s="7">
        <v>136.26363636363635</v>
      </c>
      <c r="I265" s="7">
        <v>147.43636363636361</v>
      </c>
      <c r="J265" s="7">
        <v>187.67575757575756</v>
      </c>
      <c r="K265" s="7">
        <v>149.42424242424246</v>
      </c>
      <c r="L265" s="7">
        <v>115.56363636363636</v>
      </c>
      <c r="M265" s="7">
        <v>157.8757575757576</v>
      </c>
      <c r="N265" s="7">
        <v>140.23636363636362</v>
      </c>
      <c r="O265" s="7">
        <v>161.81333333333339</v>
      </c>
      <c r="P265" s="7">
        <v>156.56666666666666</v>
      </c>
    </row>
    <row r="266" spans="1:16" x14ac:dyDescent="0.25">
      <c r="A266" t="s">
        <v>60</v>
      </c>
      <c r="B266">
        <v>2020</v>
      </c>
      <c r="C266" t="s">
        <v>177</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row>
    <row r="267" spans="1:16" x14ac:dyDescent="0.25">
      <c r="A267" t="s">
        <v>85</v>
      </c>
      <c r="B267">
        <v>2020</v>
      </c>
      <c r="C267" t="s">
        <v>177</v>
      </c>
      <c r="D267">
        <v>152.69999999999999</v>
      </c>
      <c r="E267">
        <v>197</v>
      </c>
      <c r="F267">
        <v>154.6</v>
      </c>
      <c r="G267">
        <v>153.4</v>
      </c>
      <c r="H267">
        <v>132.9</v>
      </c>
      <c r="I267">
        <v>151.80000000000001</v>
      </c>
      <c r="J267">
        <v>171.2</v>
      </c>
      <c r="K267">
        <v>152</v>
      </c>
      <c r="L267">
        <v>116.3</v>
      </c>
      <c r="M267">
        <v>158.80000000000001</v>
      </c>
      <c r="N267">
        <v>135.6</v>
      </c>
      <c r="O267">
        <v>161.69999999999999</v>
      </c>
      <c r="P267">
        <v>157</v>
      </c>
    </row>
    <row r="268" spans="1:16" x14ac:dyDescent="0.25">
      <c r="A268" t="s">
        <v>104</v>
      </c>
      <c r="B268">
        <v>2020</v>
      </c>
      <c r="C268" t="s">
        <v>177</v>
      </c>
      <c r="D268">
        <v>149.6</v>
      </c>
      <c r="E268">
        <v>192.7</v>
      </c>
      <c r="F268">
        <v>151.4</v>
      </c>
      <c r="G268">
        <v>153.30000000000001</v>
      </c>
      <c r="H268">
        <v>136.30000000000001</v>
      </c>
      <c r="I268">
        <v>147.19999999999999</v>
      </c>
      <c r="J268">
        <v>156.5</v>
      </c>
      <c r="K268">
        <v>150.9</v>
      </c>
      <c r="L268">
        <v>114.2</v>
      </c>
      <c r="M268">
        <v>159.5</v>
      </c>
      <c r="N268">
        <v>139.4</v>
      </c>
      <c r="O268">
        <v>161.80000000000001</v>
      </c>
      <c r="P268">
        <v>154</v>
      </c>
    </row>
    <row r="269" spans="1:16" hidden="1" x14ac:dyDescent="0.25">
      <c r="A269" t="s">
        <v>60</v>
      </c>
      <c r="B269">
        <v>2020</v>
      </c>
      <c r="C269" t="s">
        <v>194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row>
    <row r="270" spans="1:16" hidden="1" x14ac:dyDescent="0.25">
      <c r="A270" t="s">
        <v>85</v>
      </c>
      <c r="B270">
        <v>2020</v>
      </c>
      <c r="C270" t="s">
        <v>194</v>
      </c>
      <c r="D270">
        <v>152.69999999999999</v>
      </c>
      <c r="E270">
        <v>197</v>
      </c>
      <c r="F270">
        <v>154.6</v>
      </c>
      <c r="G270">
        <v>153.4</v>
      </c>
      <c r="H270">
        <v>132.9</v>
      </c>
      <c r="I270">
        <v>151.80000000000001</v>
      </c>
      <c r="J270">
        <v>171.2</v>
      </c>
      <c r="K270">
        <v>152</v>
      </c>
      <c r="L270">
        <v>116.3</v>
      </c>
      <c r="M270">
        <v>158.80000000000001</v>
      </c>
      <c r="N270">
        <v>135.6</v>
      </c>
      <c r="O270">
        <v>161.69999999999999</v>
      </c>
      <c r="P270">
        <v>157</v>
      </c>
    </row>
    <row r="271" spans="1:16" hidden="1" x14ac:dyDescent="0.25">
      <c r="A271" t="s">
        <v>104</v>
      </c>
      <c r="B271">
        <v>2020</v>
      </c>
      <c r="C271" t="s">
        <v>194</v>
      </c>
      <c r="D271">
        <v>149.6</v>
      </c>
      <c r="E271">
        <v>192.7</v>
      </c>
      <c r="F271">
        <v>151.4</v>
      </c>
      <c r="G271">
        <v>153.30000000000001</v>
      </c>
      <c r="H271">
        <v>136.30000000000001</v>
      </c>
      <c r="I271">
        <v>147.19999999999999</v>
      </c>
      <c r="J271">
        <v>156.5</v>
      </c>
      <c r="K271">
        <v>150.9</v>
      </c>
      <c r="L271">
        <v>114.2</v>
      </c>
      <c r="M271">
        <v>159.5</v>
      </c>
      <c r="N271">
        <v>139.4</v>
      </c>
      <c r="O271">
        <v>161.80000000000001</v>
      </c>
      <c r="P271">
        <v>154</v>
      </c>
    </row>
    <row r="272" spans="1:16" hidden="1" x14ac:dyDescent="0.25">
      <c r="A272" t="s">
        <v>60</v>
      </c>
      <c r="B272">
        <v>2020</v>
      </c>
      <c r="C272" t="s">
        <v>213</v>
      </c>
      <c r="D272">
        <v>147.6</v>
      </c>
      <c r="E272">
        <v>187.2</v>
      </c>
      <c r="F272">
        <v>148.4</v>
      </c>
      <c r="G272">
        <v>153.30000000000001</v>
      </c>
      <c r="H272">
        <v>139.80000000000001</v>
      </c>
      <c r="I272">
        <v>146.9</v>
      </c>
      <c r="J272">
        <v>171</v>
      </c>
      <c r="K272">
        <v>149.9</v>
      </c>
      <c r="L272">
        <v>114.2</v>
      </c>
      <c r="M272">
        <v>160</v>
      </c>
      <c r="N272">
        <v>143.5</v>
      </c>
      <c r="O272">
        <v>161.5</v>
      </c>
      <c r="P272">
        <v>155.30000000000001</v>
      </c>
    </row>
    <row r="273" spans="1:16" hidden="1" x14ac:dyDescent="0.25">
      <c r="A273" t="s">
        <v>85</v>
      </c>
      <c r="B273">
        <v>2020</v>
      </c>
      <c r="C273" t="s">
        <v>213</v>
      </c>
      <c r="D273">
        <v>151.6</v>
      </c>
      <c r="E273">
        <v>197.8</v>
      </c>
      <c r="F273">
        <v>154.5</v>
      </c>
      <c r="G273">
        <v>153.4</v>
      </c>
      <c r="H273">
        <v>133.4</v>
      </c>
      <c r="I273">
        <v>154.5</v>
      </c>
      <c r="J273">
        <v>191.9</v>
      </c>
      <c r="K273">
        <v>151.30000000000001</v>
      </c>
      <c r="L273">
        <v>116.8</v>
      </c>
      <c r="M273">
        <v>160</v>
      </c>
      <c r="N273">
        <v>136.5</v>
      </c>
      <c r="O273">
        <v>163.30000000000001</v>
      </c>
      <c r="P273">
        <v>159.9</v>
      </c>
    </row>
    <row r="274" spans="1:16" hidden="1" x14ac:dyDescent="0.25">
      <c r="A274" t="s">
        <v>104</v>
      </c>
      <c r="B274">
        <v>2020</v>
      </c>
      <c r="C274" t="s">
        <v>213</v>
      </c>
      <c r="D274">
        <v>148.9</v>
      </c>
      <c r="E274">
        <v>190.9</v>
      </c>
      <c r="F274">
        <v>150.80000000000001</v>
      </c>
      <c r="G274">
        <v>153.30000000000001</v>
      </c>
      <c r="H274">
        <v>137.4</v>
      </c>
      <c r="I274">
        <v>150.4</v>
      </c>
      <c r="J274">
        <v>178.1</v>
      </c>
      <c r="K274">
        <v>150.4</v>
      </c>
      <c r="L274">
        <v>115.1</v>
      </c>
      <c r="M274">
        <v>160</v>
      </c>
      <c r="N274">
        <v>140.6</v>
      </c>
      <c r="O274">
        <v>162.30000000000001</v>
      </c>
      <c r="P274">
        <v>157</v>
      </c>
    </row>
    <row r="275" spans="1:16" hidden="1" x14ac:dyDescent="0.25">
      <c r="A275" t="s">
        <v>60</v>
      </c>
      <c r="B275">
        <v>2020</v>
      </c>
      <c r="C275" t="s">
        <v>228</v>
      </c>
      <c r="D275">
        <v>146.9</v>
      </c>
      <c r="E275">
        <v>183.9</v>
      </c>
      <c r="F275">
        <v>149.5</v>
      </c>
      <c r="G275">
        <v>153.4</v>
      </c>
      <c r="H275">
        <v>140.4</v>
      </c>
      <c r="I275">
        <v>147</v>
      </c>
      <c r="J275">
        <v>178.8</v>
      </c>
      <c r="K275">
        <v>149.30000000000001</v>
      </c>
      <c r="L275">
        <v>115.1</v>
      </c>
      <c r="M275">
        <v>160</v>
      </c>
      <c r="N275">
        <v>145.4</v>
      </c>
      <c r="O275">
        <v>161.6</v>
      </c>
      <c r="P275">
        <v>156.1</v>
      </c>
    </row>
    <row r="276" spans="1:16" hidden="1" x14ac:dyDescent="0.25">
      <c r="A276" t="s">
        <v>85</v>
      </c>
      <c r="B276">
        <v>2020</v>
      </c>
      <c r="C276" t="s">
        <v>228</v>
      </c>
      <c r="D276">
        <v>151.5</v>
      </c>
      <c r="E276">
        <v>193.1</v>
      </c>
      <c r="F276">
        <v>157.30000000000001</v>
      </c>
      <c r="G276">
        <v>153.9</v>
      </c>
      <c r="H276">
        <v>134.4</v>
      </c>
      <c r="I276">
        <v>155.4</v>
      </c>
      <c r="J276">
        <v>202</v>
      </c>
      <c r="K276">
        <v>150.80000000000001</v>
      </c>
      <c r="L276">
        <v>118.9</v>
      </c>
      <c r="M276">
        <v>160.9</v>
      </c>
      <c r="N276">
        <v>137.69999999999999</v>
      </c>
      <c r="O276">
        <v>164.4</v>
      </c>
      <c r="P276">
        <v>161.30000000000001</v>
      </c>
    </row>
    <row r="277" spans="1:16" hidden="1" x14ac:dyDescent="0.25">
      <c r="A277" t="s">
        <v>104</v>
      </c>
      <c r="B277">
        <v>2020</v>
      </c>
      <c r="C277" t="s">
        <v>228</v>
      </c>
      <c r="D277">
        <v>148.4</v>
      </c>
      <c r="E277">
        <v>187.1</v>
      </c>
      <c r="F277">
        <v>152.5</v>
      </c>
      <c r="G277">
        <v>153.6</v>
      </c>
      <c r="H277">
        <v>138.19999999999999</v>
      </c>
      <c r="I277">
        <v>150.9</v>
      </c>
      <c r="J277">
        <v>186.7</v>
      </c>
      <c r="K277">
        <v>149.80000000000001</v>
      </c>
      <c r="L277">
        <v>116.4</v>
      </c>
      <c r="M277">
        <v>160.30000000000001</v>
      </c>
      <c r="N277">
        <v>142.19999999999999</v>
      </c>
      <c r="O277">
        <v>162.9</v>
      </c>
      <c r="P277">
        <v>158</v>
      </c>
    </row>
    <row r="278" spans="1:16" hidden="1" x14ac:dyDescent="0.25">
      <c r="A278" t="s">
        <v>60</v>
      </c>
      <c r="B278">
        <v>2020</v>
      </c>
      <c r="C278" t="s">
        <v>238</v>
      </c>
      <c r="D278">
        <v>146</v>
      </c>
      <c r="E278">
        <v>186.3</v>
      </c>
      <c r="F278">
        <v>159.19999999999999</v>
      </c>
      <c r="G278">
        <v>153.6</v>
      </c>
      <c r="H278">
        <v>142.6</v>
      </c>
      <c r="I278">
        <v>147.19999999999999</v>
      </c>
      <c r="J278">
        <v>200.6</v>
      </c>
      <c r="K278">
        <v>150.30000000000001</v>
      </c>
      <c r="L278">
        <v>115.3</v>
      </c>
      <c r="M278">
        <v>160.9</v>
      </c>
      <c r="N278">
        <v>147.4</v>
      </c>
      <c r="O278">
        <v>161.9</v>
      </c>
      <c r="P278">
        <v>159.6</v>
      </c>
    </row>
    <row r="279" spans="1:16" hidden="1" x14ac:dyDescent="0.25">
      <c r="A279" t="s">
        <v>85</v>
      </c>
      <c r="B279">
        <v>2020</v>
      </c>
      <c r="C279" t="s">
        <v>238</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row>
    <row r="280" spans="1:16" hidden="1" x14ac:dyDescent="0.25">
      <c r="A280" t="s">
        <v>104</v>
      </c>
      <c r="B280">
        <v>2020</v>
      </c>
      <c r="C280" t="s">
        <v>238</v>
      </c>
      <c r="D280">
        <v>147.5</v>
      </c>
      <c r="E280">
        <v>188.9</v>
      </c>
      <c r="F280">
        <v>161.4</v>
      </c>
      <c r="G280">
        <v>153.6</v>
      </c>
      <c r="H280">
        <v>140.1</v>
      </c>
      <c r="I280">
        <v>151.19999999999999</v>
      </c>
      <c r="J280">
        <v>209.2</v>
      </c>
      <c r="K280">
        <v>150.9</v>
      </c>
      <c r="L280">
        <v>116.2</v>
      </c>
      <c r="M280">
        <v>161</v>
      </c>
      <c r="N280">
        <v>144</v>
      </c>
      <c r="O280">
        <v>163.19999999999999</v>
      </c>
      <c r="P280">
        <v>161.4</v>
      </c>
    </row>
    <row r="281" spans="1:16" hidden="1" x14ac:dyDescent="0.25">
      <c r="A281" t="s">
        <v>60</v>
      </c>
      <c r="B281">
        <v>2020</v>
      </c>
      <c r="C281" t="s">
        <v>264</v>
      </c>
      <c r="D281">
        <v>145.4</v>
      </c>
      <c r="E281">
        <v>188.6</v>
      </c>
      <c r="F281">
        <v>171.6</v>
      </c>
      <c r="G281">
        <v>153.80000000000001</v>
      </c>
      <c r="H281">
        <v>145.4</v>
      </c>
      <c r="I281">
        <v>146.5</v>
      </c>
      <c r="J281">
        <v>222.2</v>
      </c>
      <c r="K281">
        <v>155.9</v>
      </c>
      <c r="L281">
        <v>114.9</v>
      </c>
      <c r="M281">
        <v>162</v>
      </c>
      <c r="N281">
        <v>150</v>
      </c>
      <c r="O281">
        <v>162.69999999999999</v>
      </c>
      <c r="P281">
        <v>163.4</v>
      </c>
    </row>
    <row r="282" spans="1:16" hidden="1" x14ac:dyDescent="0.25">
      <c r="A282" t="s">
        <v>85</v>
      </c>
      <c r="B282">
        <v>2020</v>
      </c>
      <c r="C282" t="s">
        <v>264</v>
      </c>
      <c r="D282">
        <v>149.69999999999999</v>
      </c>
      <c r="E282">
        <v>195.5</v>
      </c>
      <c r="F282">
        <v>176.9</v>
      </c>
      <c r="G282">
        <v>153.9</v>
      </c>
      <c r="H282">
        <v>138</v>
      </c>
      <c r="I282">
        <v>150.5</v>
      </c>
      <c r="J282">
        <v>245.3</v>
      </c>
      <c r="K282">
        <v>158.69999999999999</v>
      </c>
      <c r="L282">
        <v>117.2</v>
      </c>
      <c r="M282">
        <v>161.4</v>
      </c>
      <c r="N282">
        <v>141.5</v>
      </c>
      <c r="O282">
        <v>165.1</v>
      </c>
      <c r="P282">
        <v>167</v>
      </c>
    </row>
    <row r="283" spans="1:16" hidden="1" x14ac:dyDescent="0.25">
      <c r="A283" t="s">
        <v>104</v>
      </c>
      <c r="B283">
        <v>2020</v>
      </c>
      <c r="C283" t="s">
        <v>264</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row>
    <row r="284" spans="1:16" hidden="1" x14ac:dyDescent="0.25">
      <c r="A284" t="s">
        <v>60</v>
      </c>
      <c r="B284">
        <v>2020</v>
      </c>
      <c r="C284" t="s">
        <v>273</v>
      </c>
      <c r="D284">
        <v>144.6</v>
      </c>
      <c r="E284">
        <v>188.5</v>
      </c>
      <c r="F284">
        <v>173.4</v>
      </c>
      <c r="G284">
        <v>154</v>
      </c>
      <c r="H284">
        <v>150</v>
      </c>
      <c r="I284">
        <v>145.9</v>
      </c>
      <c r="J284">
        <v>225.2</v>
      </c>
      <c r="K284">
        <v>159.5</v>
      </c>
      <c r="L284">
        <v>114.4</v>
      </c>
      <c r="M284">
        <v>163.5</v>
      </c>
      <c r="N284">
        <v>153.4</v>
      </c>
      <c r="O284">
        <v>163.6</v>
      </c>
      <c r="P284">
        <v>164.5</v>
      </c>
    </row>
    <row r="285" spans="1:16" hidden="1" x14ac:dyDescent="0.25">
      <c r="A285" t="s">
        <v>85</v>
      </c>
      <c r="B285">
        <v>2020</v>
      </c>
      <c r="C285" t="s">
        <v>273</v>
      </c>
      <c r="D285">
        <v>149</v>
      </c>
      <c r="E285">
        <v>195.7</v>
      </c>
      <c r="F285">
        <v>178.3</v>
      </c>
      <c r="G285">
        <v>154.19999999999999</v>
      </c>
      <c r="H285">
        <v>140.69999999999999</v>
      </c>
      <c r="I285">
        <v>149.69999999999999</v>
      </c>
      <c r="J285">
        <v>240.9</v>
      </c>
      <c r="K285">
        <v>161.5</v>
      </c>
      <c r="L285">
        <v>117.1</v>
      </c>
      <c r="M285">
        <v>161.9</v>
      </c>
      <c r="N285">
        <v>143.30000000000001</v>
      </c>
      <c r="O285">
        <v>166.1</v>
      </c>
      <c r="P285">
        <v>167</v>
      </c>
    </row>
    <row r="286" spans="1:16" hidden="1" x14ac:dyDescent="0.25">
      <c r="A286" t="s">
        <v>104</v>
      </c>
      <c r="B286">
        <v>2020</v>
      </c>
      <c r="C286" t="s">
        <v>273</v>
      </c>
      <c r="D286">
        <v>146</v>
      </c>
      <c r="E286">
        <v>191</v>
      </c>
      <c r="F286">
        <v>175.3</v>
      </c>
      <c r="G286">
        <v>154.1</v>
      </c>
      <c r="H286">
        <v>146.6</v>
      </c>
      <c r="I286">
        <v>147.69999999999999</v>
      </c>
      <c r="J286">
        <v>230.5</v>
      </c>
      <c r="K286">
        <v>160.19999999999999</v>
      </c>
      <c r="L286">
        <v>115.3</v>
      </c>
      <c r="M286">
        <v>163</v>
      </c>
      <c r="N286">
        <v>149.19999999999999</v>
      </c>
      <c r="O286">
        <v>164.8</v>
      </c>
      <c r="P286">
        <v>165.4</v>
      </c>
    </row>
    <row r="287" spans="1:16" hidden="1" x14ac:dyDescent="0.25">
      <c r="A287" t="s">
        <v>60</v>
      </c>
      <c r="B287">
        <v>2021</v>
      </c>
      <c r="C287" t="s">
        <v>62</v>
      </c>
      <c r="D287">
        <v>143.4</v>
      </c>
      <c r="E287">
        <v>187.5</v>
      </c>
      <c r="F287">
        <v>173.4</v>
      </c>
      <c r="G287">
        <v>154</v>
      </c>
      <c r="H287">
        <v>154.80000000000001</v>
      </c>
      <c r="I287">
        <v>147</v>
      </c>
      <c r="J287">
        <v>187.8</v>
      </c>
      <c r="K287">
        <v>159.5</v>
      </c>
      <c r="L287">
        <v>113.8</v>
      </c>
      <c r="M287">
        <v>164.5</v>
      </c>
      <c r="N287">
        <v>156.1</v>
      </c>
      <c r="O287">
        <v>164.3</v>
      </c>
      <c r="P287">
        <v>159.6</v>
      </c>
    </row>
    <row r="288" spans="1:16" hidden="1" x14ac:dyDescent="0.25">
      <c r="A288" t="s">
        <v>85</v>
      </c>
      <c r="B288">
        <v>2021</v>
      </c>
      <c r="C288" t="s">
        <v>62</v>
      </c>
      <c r="D288">
        <v>148</v>
      </c>
      <c r="E288">
        <v>194.8</v>
      </c>
      <c r="F288">
        <v>178.4</v>
      </c>
      <c r="G288">
        <v>154.4</v>
      </c>
      <c r="H288">
        <v>144.1</v>
      </c>
      <c r="I288">
        <v>152.6</v>
      </c>
      <c r="J288">
        <v>206.8</v>
      </c>
      <c r="K288">
        <v>162.1</v>
      </c>
      <c r="L288">
        <v>116.3</v>
      </c>
      <c r="M288">
        <v>163</v>
      </c>
      <c r="N288">
        <v>145.9</v>
      </c>
      <c r="O288">
        <v>167.2</v>
      </c>
      <c r="P288">
        <v>163.4</v>
      </c>
    </row>
    <row r="289" spans="1:16" hidden="1" x14ac:dyDescent="0.25">
      <c r="A289" t="s">
        <v>104</v>
      </c>
      <c r="B289">
        <v>2021</v>
      </c>
      <c r="C289" t="s">
        <v>62</v>
      </c>
      <c r="D289">
        <v>144.9</v>
      </c>
      <c r="E289">
        <v>190.1</v>
      </c>
      <c r="F289">
        <v>175.3</v>
      </c>
      <c r="G289">
        <v>154.1</v>
      </c>
      <c r="H289">
        <v>150.9</v>
      </c>
      <c r="I289">
        <v>149.6</v>
      </c>
      <c r="J289">
        <v>194.2</v>
      </c>
      <c r="K289">
        <v>160.4</v>
      </c>
      <c r="L289">
        <v>114.6</v>
      </c>
      <c r="M289">
        <v>164</v>
      </c>
      <c r="N289">
        <v>151.80000000000001</v>
      </c>
      <c r="O289">
        <v>165.6</v>
      </c>
      <c r="P289">
        <v>161</v>
      </c>
    </row>
    <row r="290" spans="1:16" hidden="1" x14ac:dyDescent="0.25">
      <c r="A290" t="s">
        <v>60</v>
      </c>
      <c r="B290">
        <v>2021</v>
      </c>
      <c r="C290" t="s">
        <v>116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row>
    <row r="291" spans="1:16" hidden="1" x14ac:dyDescent="0.25">
      <c r="A291" t="s">
        <v>85</v>
      </c>
      <c r="B291">
        <v>2021</v>
      </c>
      <c r="C291" t="s">
        <v>116</v>
      </c>
      <c r="D291">
        <v>147.6</v>
      </c>
      <c r="E291">
        <v>191.2</v>
      </c>
      <c r="F291">
        <v>169.9</v>
      </c>
      <c r="G291">
        <v>155.1</v>
      </c>
      <c r="H291">
        <v>151.4</v>
      </c>
      <c r="I291">
        <v>154</v>
      </c>
      <c r="J291">
        <v>180.2</v>
      </c>
      <c r="K291">
        <v>159.80000000000001</v>
      </c>
      <c r="L291">
        <v>114.9</v>
      </c>
      <c r="M291">
        <v>162.5</v>
      </c>
      <c r="N291">
        <v>149.19999999999999</v>
      </c>
      <c r="O291">
        <v>169.4</v>
      </c>
      <c r="P291">
        <v>160.80000000000001</v>
      </c>
    </row>
    <row r="292" spans="1:16" hidden="1" x14ac:dyDescent="0.25">
      <c r="A292" t="s">
        <v>104</v>
      </c>
      <c r="B292">
        <v>2021</v>
      </c>
      <c r="C292" t="s">
        <v>116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row>
    <row r="293" spans="1:16" hidden="1" x14ac:dyDescent="0.25">
      <c r="A293" t="s">
        <v>60</v>
      </c>
      <c r="B293">
        <v>2021</v>
      </c>
      <c r="C293" t="s">
        <v>138</v>
      </c>
      <c r="D293">
        <v>142.5</v>
      </c>
      <c r="E293">
        <v>189.4</v>
      </c>
      <c r="F293">
        <v>163.19999999999999</v>
      </c>
      <c r="G293">
        <v>154.5</v>
      </c>
      <c r="H293">
        <v>168.2</v>
      </c>
      <c r="I293">
        <v>150.5</v>
      </c>
      <c r="J293">
        <v>141</v>
      </c>
      <c r="K293">
        <v>159.19999999999999</v>
      </c>
      <c r="L293">
        <v>111.7</v>
      </c>
      <c r="M293">
        <v>164</v>
      </c>
      <c r="N293">
        <v>160.6</v>
      </c>
      <c r="O293">
        <v>166.4</v>
      </c>
      <c r="P293">
        <v>154.5</v>
      </c>
    </row>
    <row r="294" spans="1:16" hidden="1" x14ac:dyDescent="0.25">
      <c r="A294" t="s">
        <v>85</v>
      </c>
      <c r="B294">
        <v>2021</v>
      </c>
      <c r="C294" t="s">
        <v>138</v>
      </c>
      <c r="D294">
        <v>147.5</v>
      </c>
      <c r="E294">
        <v>197.5</v>
      </c>
      <c r="F294">
        <v>164.7</v>
      </c>
      <c r="G294">
        <v>155.6</v>
      </c>
      <c r="H294">
        <v>156.4</v>
      </c>
      <c r="I294">
        <v>157.30000000000001</v>
      </c>
      <c r="J294">
        <v>166.1</v>
      </c>
      <c r="K294">
        <v>161.1</v>
      </c>
      <c r="L294">
        <v>114.3</v>
      </c>
      <c r="M294">
        <v>162.6</v>
      </c>
      <c r="N294">
        <v>150.69999999999999</v>
      </c>
      <c r="O294">
        <v>170.3</v>
      </c>
      <c r="P294">
        <v>160.4</v>
      </c>
    </row>
    <row r="295" spans="1:16" hidden="1" x14ac:dyDescent="0.25">
      <c r="A295" t="s">
        <v>104</v>
      </c>
      <c r="B295">
        <v>2021</v>
      </c>
      <c r="C295" t="s">
        <v>138</v>
      </c>
      <c r="D295">
        <v>144.1</v>
      </c>
      <c r="E295">
        <v>192.2</v>
      </c>
      <c r="F295">
        <v>163.80000000000001</v>
      </c>
      <c r="G295">
        <v>154.9</v>
      </c>
      <c r="H295">
        <v>163.9</v>
      </c>
      <c r="I295">
        <v>153.69999999999999</v>
      </c>
      <c r="J295">
        <v>149.5</v>
      </c>
      <c r="K295">
        <v>159.80000000000001</v>
      </c>
      <c r="L295">
        <v>112.6</v>
      </c>
      <c r="M295">
        <v>163.5</v>
      </c>
      <c r="N295">
        <v>156.5</v>
      </c>
      <c r="O295">
        <v>168.2</v>
      </c>
      <c r="P295">
        <v>156.69999999999999</v>
      </c>
    </row>
    <row r="296" spans="1:16" hidden="1" x14ac:dyDescent="0.25">
      <c r="A296" t="s">
        <v>60</v>
      </c>
      <c r="B296">
        <v>2021</v>
      </c>
      <c r="C296" t="s">
        <v>154</v>
      </c>
      <c r="D296">
        <v>142.69999999999999</v>
      </c>
      <c r="E296">
        <v>195.5</v>
      </c>
      <c r="F296">
        <v>163.4</v>
      </c>
      <c r="G296">
        <v>155</v>
      </c>
      <c r="H296">
        <v>175.2</v>
      </c>
      <c r="I296">
        <v>160.6</v>
      </c>
      <c r="J296">
        <v>135.1</v>
      </c>
      <c r="K296">
        <v>161.1</v>
      </c>
      <c r="L296">
        <v>112.2</v>
      </c>
      <c r="M296">
        <v>164.4</v>
      </c>
      <c r="N296">
        <v>161.9</v>
      </c>
      <c r="O296">
        <v>166.8</v>
      </c>
      <c r="P296">
        <v>155.6</v>
      </c>
    </row>
    <row r="297" spans="1:16" hidden="1" x14ac:dyDescent="0.25">
      <c r="A297" t="s">
        <v>85</v>
      </c>
      <c r="B297">
        <v>2021</v>
      </c>
      <c r="C297" t="s">
        <v>154</v>
      </c>
      <c r="D297">
        <v>147.6</v>
      </c>
      <c r="E297">
        <v>202.5</v>
      </c>
      <c r="F297">
        <v>166.4</v>
      </c>
      <c r="G297">
        <v>156</v>
      </c>
      <c r="H297">
        <v>161.4</v>
      </c>
      <c r="I297">
        <v>168.8</v>
      </c>
      <c r="J297">
        <v>161.6</v>
      </c>
      <c r="K297">
        <v>162.80000000000001</v>
      </c>
      <c r="L297">
        <v>114.8</v>
      </c>
      <c r="M297">
        <v>162.80000000000001</v>
      </c>
      <c r="N297">
        <v>151.5</v>
      </c>
      <c r="O297">
        <v>171.4</v>
      </c>
      <c r="P297">
        <v>162</v>
      </c>
    </row>
    <row r="298" spans="1:16" hidden="1" x14ac:dyDescent="0.25">
      <c r="A298" t="s">
        <v>104</v>
      </c>
      <c r="B298">
        <v>2021</v>
      </c>
      <c r="C298" t="s">
        <v>154</v>
      </c>
      <c r="D298">
        <v>144.30000000000001</v>
      </c>
      <c r="E298">
        <v>198</v>
      </c>
      <c r="F298">
        <v>164.6</v>
      </c>
      <c r="G298">
        <v>155.4</v>
      </c>
      <c r="H298">
        <v>170.1</v>
      </c>
      <c r="I298">
        <v>164.4</v>
      </c>
      <c r="J298">
        <v>144.1</v>
      </c>
      <c r="K298">
        <v>161.69999999999999</v>
      </c>
      <c r="L298">
        <v>113.1</v>
      </c>
      <c r="M298">
        <v>163.9</v>
      </c>
      <c r="N298">
        <v>157.6</v>
      </c>
      <c r="O298">
        <v>168.9</v>
      </c>
      <c r="P298">
        <v>158</v>
      </c>
    </row>
    <row r="299" spans="1:16" x14ac:dyDescent="0.25">
      <c r="A299" t="s">
        <v>60</v>
      </c>
      <c r="B299">
        <v>2021</v>
      </c>
      <c r="C299" t="s">
        <v>167</v>
      </c>
      <c r="D299">
        <v>145.1</v>
      </c>
      <c r="E299">
        <v>198.5</v>
      </c>
      <c r="F299">
        <v>168.6</v>
      </c>
      <c r="G299">
        <v>155.80000000000001</v>
      </c>
      <c r="H299">
        <v>184.4</v>
      </c>
      <c r="I299">
        <v>162.30000000000001</v>
      </c>
      <c r="J299">
        <v>138.4</v>
      </c>
      <c r="K299">
        <v>165.1</v>
      </c>
      <c r="L299">
        <v>114.3</v>
      </c>
      <c r="M299">
        <v>169.7</v>
      </c>
      <c r="N299">
        <v>164.6</v>
      </c>
      <c r="O299">
        <v>169.8</v>
      </c>
      <c r="P299">
        <v>158.69999999999999</v>
      </c>
    </row>
    <row r="300" spans="1:16" x14ac:dyDescent="0.25">
      <c r="A300" t="s">
        <v>85</v>
      </c>
      <c r="B300">
        <v>2021</v>
      </c>
      <c r="C300" t="s">
        <v>167</v>
      </c>
      <c r="D300">
        <v>148.80000000000001</v>
      </c>
      <c r="E300">
        <v>204.3</v>
      </c>
      <c r="F300">
        <v>173</v>
      </c>
      <c r="G300">
        <v>156.5</v>
      </c>
      <c r="H300">
        <v>168.8</v>
      </c>
      <c r="I300">
        <v>172.5</v>
      </c>
      <c r="J300">
        <v>166.5</v>
      </c>
      <c r="K300">
        <v>165.9</v>
      </c>
      <c r="L300">
        <v>115.9</v>
      </c>
      <c r="M300">
        <v>165.2</v>
      </c>
      <c r="N300">
        <v>152</v>
      </c>
      <c r="O300">
        <v>171.1</v>
      </c>
      <c r="P300">
        <v>164.2</v>
      </c>
    </row>
    <row r="301" spans="1:16" x14ac:dyDescent="0.25">
      <c r="A301" t="s">
        <v>104</v>
      </c>
      <c r="B301">
        <v>2021</v>
      </c>
      <c r="C301" t="s">
        <v>167</v>
      </c>
      <c r="D301">
        <v>146.30000000000001</v>
      </c>
      <c r="E301">
        <v>200.5</v>
      </c>
      <c r="F301">
        <v>170.3</v>
      </c>
      <c r="G301">
        <v>156.1</v>
      </c>
      <c r="H301">
        <v>178.7</v>
      </c>
      <c r="I301">
        <v>167.1</v>
      </c>
      <c r="J301">
        <v>147.9</v>
      </c>
      <c r="K301">
        <v>165.4</v>
      </c>
      <c r="L301">
        <v>114.8</v>
      </c>
      <c r="M301">
        <v>168.2</v>
      </c>
      <c r="N301">
        <v>159.30000000000001</v>
      </c>
      <c r="O301">
        <v>170.4</v>
      </c>
      <c r="P301">
        <v>160.69999999999999</v>
      </c>
    </row>
    <row r="302" spans="1:16" x14ac:dyDescent="0.25">
      <c r="A302" t="s">
        <v>60</v>
      </c>
      <c r="B302">
        <v>2021</v>
      </c>
      <c r="C302" t="s">
        <v>177</v>
      </c>
      <c r="D302">
        <v>145.6</v>
      </c>
      <c r="E302">
        <v>200.1</v>
      </c>
      <c r="F302">
        <v>179.3</v>
      </c>
      <c r="G302">
        <v>156.1</v>
      </c>
      <c r="H302">
        <v>190.4</v>
      </c>
      <c r="I302">
        <v>158.6</v>
      </c>
      <c r="J302">
        <v>144.69999999999999</v>
      </c>
      <c r="K302">
        <v>165.5</v>
      </c>
      <c r="L302">
        <v>114.6</v>
      </c>
      <c r="M302">
        <v>170</v>
      </c>
      <c r="N302">
        <v>165.5</v>
      </c>
      <c r="O302">
        <v>171.7</v>
      </c>
      <c r="P302">
        <v>160.5</v>
      </c>
    </row>
    <row r="303" spans="1:16" x14ac:dyDescent="0.25">
      <c r="A303" t="s">
        <v>85</v>
      </c>
      <c r="B303">
        <v>2021</v>
      </c>
      <c r="C303" t="s">
        <v>177</v>
      </c>
      <c r="D303">
        <v>149.19999999999999</v>
      </c>
      <c r="E303">
        <v>205.5</v>
      </c>
      <c r="F303">
        <v>182.8</v>
      </c>
      <c r="G303">
        <v>156.5</v>
      </c>
      <c r="H303">
        <v>172.2</v>
      </c>
      <c r="I303">
        <v>171.5</v>
      </c>
      <c r="J303">
        <v>176.2</v>
      </c>
      <c r="K303">
        <v>166.9</v>
      </c>
      <c r="L303">
        <v>116.1</v>
      </c>
      <c r="M303">
        <v>165.5</v>
      </c>
      <c r="N303">
        <v>152.30000000000001</v>
      </c>
      <c r="O303">
        <v>173.3</v>
      </c>
      <c r="P303">
        <v>166.2</v>
      </c>
    </row>
    <row r="304" spans="1:16" x14ac:dyDescent="0.25">
      <c r="A304" t="s">
        <v>104</v>
      </c>
      <c r="B304">
        <v>2021</v>
      </c>
      <c r="C304" t="s">
        <v>177</v>
      </c>
      <c r="D304">
        <v>146.69999999999999</v>
      </c>
      <c r="E304">
        <v>202</v>
      </c>
      <c r="F304">
        <v>180.7</v>
      </c>
      <c r="G304">
        <v>156.19999999999999</v>
      </c>
      <c r="H304">
        <v>183.7</v>
      </c>
      <c r="I304">
        <v>164.6</v>
      </c>
      <c r="J304">
        <v>155.4</v>
      </c>
      <c r="K304">
        <v>166</v>
      </c>
      <c r="L304">
        <v>115.1</v>
      </c>
      <c r="M304">
        <v>168.5</v>
      </c>
      <c r="N304">
        <v>160</v>
      </c>
      <c r="O304">
        <v>172.4</v>
      </c>
      <c r="P304">
        <v>162.6</v>
      </c>
    </row>
    <row r="305" spans="1:16" hidden="1" x14ac:dyDescent="0.25">
      <c r="A305" t="s">
        <v>60</v>
      </c>
      <c r="B305">
        <v>2021</v>
      </c>
      <c r="C305" t="s">
        <v>194</v>
      </c>
      <c r="D305">
        <v>145.1</v>
      </c>
      <c r="E305">
        <v>204.5</v>
      </c>
      <c r="F305">
        <v>180.4</v>
      </c>
      <c r="G305">
        <v>157.1</v>
      </c>
      <c r="H305">
        <v>188.7</v>
      </c>
      <c r="I305">
        <v>157.69999999999999</v>
      </c>
      <c r="J305">
        <v>152.80000000000001</v>
      </c>
      <c r="K305">
        <v>163.6</v>
      </c>
      <c r="L305">
        <v>113.9</v>
      </c>
      <c r="M305">
        <v>169.7</v>
      </c>
      <c r="N305">
        <v>166.2</v>
      </c>
      <c r="O305">
        <v>171</v>
      </c>
      <c r="P305">
        <v>161.69999999999999</v>
      </c>
    </row>
    <row r="306" spans="1:16" hidden="1" x14ac:dyDescent="0.25">
      <c r="A306" t="s">
        <v>85</v>
      </c>
      <c r="B306">
        <v>2021</v>
      </c>
      <c r="C306" t="s">
        <v>194</v>
      </c>
      <c r="D306">
        <v>149.1</v>
      </c>
      <c r="E306">
        <v>210.9</v>
      </c>
      <c r="F306">
        <v>185</v>
      </c>
      <c r="G306">
        <v>158.19999999999999</v>
      </c>
      <c r="H306">
        <v>170.6</v>
      </c>
      <c r="I306">
        <v>170.9</v>
      </c>
      <c r="J306">
        <v>186.4</v>
      </c>
      <c r="K306">
        <v>164.7</v>
      </c>
      <c r="L306">
        <v>115.7</v>
      </c>
      <c r="M306">
        <v>165.5</v>
      </c>
      <c r="N306">
        <v>153.4</v>
      </c>
      <c r="O306">
        <v>173.5</v>
      </c>
      <c r="P306">
        <v>167.9</v>
      </c>
    </row>
    <row r="307" spans="1:16" hidden="1" x14ac:dyDescent="0.25">
      <c r="A307" t="s">
        <v>104</v>
      </c>
      <c r="B307">
        <v>2021</v>
      </c>
      <c r="C307" t="s">
        <v>194</v>
      </c>
      <c r="D307">
        <v>146.4</v>
      </c>
      <c r="E307">
        <v>206.8</v>
      </c>
      <c r="F307">
        <v>182.2</v>
      </c>
      <c r="G307">
        <v>157.5</v>
      </c>
      <c r="H307">
        <v>182.1</v>
      </c>
      <c r="I307">
        <v>163.9</v>
      </c>
      <c r="J307">
        <v>164.2</v>
      </c>
      <c r="K307">
        <v>164</v>
      </c>
      <c r="L307">
        <v>114.5</v>
      </c>
      <c r="M307">
        <v>168.3</v>
      </c>
      <c r="N307">
        <v>160.9</v>
      </c>
      <c r="O307">
        <v>172.2</v>
      </c>
      <c r="P307">
        <v>164</v>
      </c>
    </row>
    <row r="308" spans="1:16" hidden="1" x14ac:dyDescent="0.25">
      <c r="A308" t="s">
        <v>60</v>
      </c>
      <c r="B308">
        <v>2021</v>
      </c>
      <c r="C308" t="s">
        <v>213</v>
      </c>
      <c r="D308">
        <v>144.9</v>
      </c>
      <c r="E308">
        <v>202.3</v>
      </c>
      <c r="F308">
        <v>176.5</v>
      </c>
      <c r="G308">
        <v>157.5</v>
      </c>
      <c r="H308">
        <v>190.9</v>
      </c>
      <c r="I308">
        <v>155.69999999999999</v>
      </c>
      <c r="J308">
        <v>153.9</v>
      </c>
      <c r="K308">
        <v>162.80000000000001</v>
      </c>
      <c r="L308">
        <v>115.2</v>
      </c>
      <c r="M308">
        <v>169.8</v>
      </c>
      <c r="N308">
        <v>167.6</v>
      </c>
      <c r="O308">
        <v>171.9</v>
      </c>
      <c r="P308">
        <v>161.80000000000001</v>
      </c>
    </row>
    <row r="309" spans="1:16" hidden="1" x14ac:dyDescent="0.25">
      <c r="A309" t="s">
        <v>85</v>
      </c>
      <c r="B309">
        <v>2021</v>
      </c>
      <c r="C309" t="s">
        <v>213</v>
      </c>
      <c r="D309">
        <v>149.30000000000001</v>
      </c>
      <c r="E309">
        <v>207.4</v>
      </c>
      <c r="F309">
        <v>174.1</v>
      </c>
      <c r="G309">
        <v>159.19999999999999</v>
      </c>
      <c r="H309">
        <v>175</v>
      </c>
      <c r="I309">
        <v>161.30000000000001</v>
      </c>
      <c r="J309">
        <v>183.3</v>
      </c>
      <c r="K309">
        <v>164.5</v>
      </c>
      <c r="L309">
        <v>120.4</v>
      </c>
      <c r="M309">
        <v>166.2</v>
      </c>
      <c r="N309">
        <v>154.80000000000001</v>
      </c>
      <c r="O309">
        <v>175.1</v>
      </c>
      <c r="P309">
        <v>167.3</v>
      </c>
    </row>
    <row r="310" spans="1:16" hidden="1" x14ac:dyDescent="0.25">
      <c r="A310" t="s">
        <v>104</v>
      </c>
      <c r="B310">
        <v>2021</v>
      </c>
      <c r="C310" t="s">
        <v>213</v>
      </c>
      <c r="D310">
        <v>146.6</v>
      </c>
      <c r="E310">
        <v>204</v>
      </c>
      <c r="F310">
        <v>172.8</v>
      </c>
      <c r="G310">
        <v>158.4</v>
      </c>
      <c r="H310">
        <v>188</v>
      </c>
      <c r="I310">
        <v>156.80000000000001</v>
      </c>
      <c r="J310">
        <v>162.19999999999999</v>
      </c>
      <c r="K310">
        <v>164.1</v>
      </c>
      <c r="L310">
        <v>119.7</v>
      </c>
      <c r="M310">
        <v>168.8</v>
      </c>
      <c r="N310">
        <v>162.69999999999999</v>
      </c>
      <c r="O310">
        <v>173.9</v>
      </c>
      <c r="P310">
        <v>164</v>
      </c>
    </row>
    <row r="311" spans="1:16" hidden="1" x14ac:dyDescent="0.25">
      <c r="A311" t="s">
        <v>60</v>
      </c>
      <c r="B311">
        <v>2021</v>
      </c>
      <c r="C311" t="s">
        <v>228</v>
      </c>
      <c r="D311">
        <v>145.4</v>
      </c>
      <c r="E311">
        <v>202.1</v>
      </c>
      <c r="F311">
        <v>172</v>
      </c>
      <c r="G311">
        <v>158</v>
      </c>
      <c r="H311">
        <v>195.5</v>
      </c>
      <c r="I311">
        <v>152.69999999999999</v>
      </c>
      <c r="J311">
        <v>151.4</v>
      </c>
      <c r="K311">
        <v>163.9</v>
      </c>
      <c r="L311">
        <v>119.3</v>
      </c>
      <c r="M311">
        <v>170.1</v>
      </c>
      <c r="N311">
        <v>168.3</v>
      </c>
      <c r="O311">
        <v>172.8</v>
      </c>
      <c r="P311">
        <v>162.1</v>
      </c>
    </row>
    <row r="312" spans="1:16" hidden="1" x14ac:dyDescent="0.25">
      <c r="A312" t="s">
        <v>85</v>
      </c>
      <c r="B312">
        <v>2021</v>
      </c>
      <c r="C312" t="s">
        <v>228</v>
      </c>
      <c r="D312">
        <v>149.30000000000001</v>
      </c>
      <c r="E312">
        <v>207.4</v>
      </c>
      <c r="F312">
        <v>174.1</v>
      </c>
      <c r="G312">
        <v>159.1</v>
      </c>
      <c r="H312">
        <v>175</v>
      </c>
      <c r="I312">
        <v>161.19999999999999</v>
      </c>
      <c r="J312">
        <v>183.5</v>
      </c>
      <c r="K312">
        <v>164.5</v>
      </c>
      <c r="L312">
        <v>120.4</v>
      </c>
      <c r="M312">
        <v>166.2</v>
      </c>
      <c r="N312">
        <v>154.80000000000001</v>
      </c>
      <c r="O312">
        <v>175.1</v>
      </c>
      <c r="P312">
        <v>167.3</v>
      </c>
    </row>
    <row r="313" spans="1:16" hidden="1" x14ac:dyDescent="0.25">
      <c r="A313" t="s">
        <v>104</v>
      </c>
      <c r="B313">
        <v>2021</v>
      </c>
      <c r="C313" t="s">
        <v>228</v>
      </c>
      <c r="D313">
        <v>146.6</v>
      </c>
      <c r="E313">
        <v>204</v>
      </c>
      <c r="F313">
        <v>172.8</v>
      </c>
      <c r="G313">
        <v>158.4</v>
      </c>
      <c r="H313">
        <v>188</v>
      </c>
      <c r="I313">
        <v>156.69999999999999</v>
      </c>
      <c r="J313">
        <v>162.30000000000001</v>
      </c>
      <c r="K313">
        <v>164.1</v>
      </c>
      <c r="L313">
        <v>119.7</v>
      </c>
      <c r="M313">
        <v>168.8</v>
      </c>
      <c r="N313">
        <v>162.69999999999999</v>
      </c>
      <c r="O313">
        <v>173.9</v>
      </c>
      <c r="P313">
        <v>164</v>
      </c>
    </row>
    <row r="314" spans="1:16" hidden="1" x14ac:dyDescent="0.25">
      <c r="A314" t="s">
        <v>60</v>
      </c>
      <c r="B314">
        <v>2021</v>
      </c>
      <c r="C314" t="s">
        <v>238</v>
      </c>
      <c r="D314">
        <v>146.1</v>
      </c>
      <c r="E314">
        <v>202.5</v>
      </c>
      <c r="F314">
        <v>170.1</v>
      </c>
      <c r="G314">
        <v>158.4</v>
      </c>
      <c r="H314">
        <v>198.8</v>
      </c>
      <c r="I314">
        <v>152.6</v>
      </c>
      <c r="J314">
        <v>170.4</v>
      </c>
      <c r="K314">
        <v>165.2</v>
      </c>
      <c r="L314">
        <v>121.6</v>
      </c>
      <c r="M314">
        <v>170.6</v>
      </c>
      <c r="N314">
        <v>168.8</v>
      </c>
      <c r="O314">
        <v>173.6</v>
      </c>
      <c r="P314">
        <v>165.5</v>
      </c>
    </row>
    <row r="315" spans="1:16" hidden="1" x14ac:dyDescent="0.25">
      <c r="A315" t="s">
        <v>85</v>
      </c>
      <c r="B315">
        <v>2021</v>
      </c>
      <c r="C315" t="s">
        <v>238</v>
      </c>
      <c r="D315">
        <v>150.1</v>
      </c>
      <c r="E315">
        <v>208.4</v>
      </c>
      <c r="F315">
        <v>173</v>
      </c>
      <c r="G315">
        <v>159.19999999999999</v>
      </c>
      <c r="H315">
        <v>176.6</v>
      </c>
      <c r="I315">
        <v>159.30000000000001</v>
      </c>
      <c r="J315">
        <v>214.4</v>
      </c>
      <c r="K315">
        <v>165.3</v>
      </c>
      <c r="L315">
        <v>122.5</v>
      </c>
      <c r="M315">
        <v>166.8</v>
      </c>
      <c r="N315">
        <v>155.4</v>
      </c>
      <c r="O315">
        <v>175.9</v>
      </c>
      <c r="P315">
        <v>171.5</v>
      </c>
    </row>
    <row r="316" spans="1:16" hidden="1" x14ac:dyDescent="0.25">
      <c r="A316" t="s">
        <v>104</v>
      </c>
      <c r="B316">
        <v>2021</v>
      </c>
      <c r="C316" t="s">
        <v>238</v>
      </c>
      <c r="D316">
        <v>147.4</v>
      </c>
      <c r="E316">
        <v>204.6</v>
      </c>
      <c r="F316">
        <v>171.2</v>
      </c>
      <c r="G316">
        <v>158.69999999999999</v>
      </c>
      <c r="H316">
        <v>190.6</v>
      </c>
      <c r="I316">
        <v>155.69999999999999</v>
      </c>
      <c r="J316">
        <v>185.3</v>
      </c>
      <c r="K316">
        <v>165.2</v>
      </c>
      <c r="L316">
        <v>121.9</v>
      </c>
      <c r="M316">
        <v>169.3</v>
      </c>
      <c r="N316">
        <v>163.19999999999999</v>
      </c>
      <c r="O316">
        <v>174.7</v>
      </c>
      <c r="P316">
        <v>167.7</v>
      </c>
    </row>
    <row r="317" spans="1:16" hidden="1" x14ac:dyDescent="0.25">
      <c r="A317" t="s">
        <v>60</v>
      </c>
      <c r="B317">
        <v>2021</v>
      </c>
      <c r="C317" t="s">
        <v>264</v>
      </c>
      <c r="D317">
        <v>146.9</v>
      </c>
      <c r="E317">
        <v>199.8</v>
      </c>
      <c r="F317">
        <v>171.5</v>
      </c>
      <c r="G317">
        <v>159.1</v>
      </c>
      <c r="H317">
        <v>198.4</v>
      </c>
      <c r="I317">
        <v>153.19999999999999</v>
      </c>
      <c r="J317">
        <v>183.9</v>
      </c>
      <c r="K317">
        <v>165.4</v>
      </c>
      <c r="L317">
        <v>122.1</v>
      </c>
      <c r="M317">
        <v>170.8</v>
      </c>
      <c r="N317">
        <v>169.1</v>
      </c>
      <c r="O317">
        <v>174.3</v>
      </c>
      <c r="P317">
        <v>167.5</v>
      </c>
    </row>
    <row r="318" spans="1:16" hidden="1" x14ac:dyDescent="0.25">
      <c r="A318" t="s">
        <v>85</v>
      </c>
      <c r="B318">
        <v>2021</v>
      </c>
      <c r="C318" t="s">
        <v>264</v>
      </c>
      <c r="D318">
        <v>151</v>
      </c>
      <c r="E318">
        <v>204.9</v>
      </c>
      <c r="F318">
        <v>175.4</v>
      </c>
      <c r="G318">
        <v>159.6</v>
      </c>
      <c r="H318">
        <v>175.8</v>
      </c>
      <c r="I318">
        <v>160.30000000000001</v>
      </c>
      <c r="J318">
        <v>229.1</v>
      </c>
      <c r="K318">
        <v>165.1</v>
      </c>
      <c r="L318">
        <v>123.1</v>
      </c>
      <c r="M318">
        <v>167.2</v>
      </c>
      <c r="N318">
        <v>156.1</v>
      </c>
      <c r="O318">
        <v>176.8</v>
      </c>
      <c r="P318">
        <v>173.5</v>
      </c>
    </row>
    <row r="319" spans="1:16" hidden="1" x14ac:dyDescent="0.25">
      <c r="A319" t="s">
        <v>104</v>
      </c>
      <c r="B319">
        <v>2021</v>
      </c>
      <c r="C319" t="s">
        <v>264</v>
      </c>
      <c r="D319">
        <v>148.19999999999999</v>
      </c>
      <c r="E319">
        <v>201.6</v>
      </c>
      <c r="F319">
        <v>173</v>
      </c>
      <c r="G319">
        <v>159.30000000000001</v>
      </c>
      <c r="H319">
        <v>190.1</v>
      </c>
      <c r="I319">
        <v>156.5</v>
      </c>
      <c r="J319">
        <v>199.2</v>
      </c>
      <c r="K319">
        <v>165.3</v>
      </c>
      <c r="L319">
        <v>122.4</v>
      </c>
      <c r="M319">
        <v>169.6</v>
      </c>
      <c r="N319">
        <v>163.69999999999999</v>
      </c>
      <c r="O319">
        <v>175.5</v>
      </c>
      <c r="P319">
        <v>169.7</v>
      </c>
    </row>
    <row r="320" spans="1:16" hidden="1" x14ac:dyDescent="0.25">
      <c r="A320" t="s">
        <v>60</v>
      </c>
      <c r="B320">
        <v>2021</v>
      </c>
      <c r="C320" t="s">
        <v>273</v>
      </c>
      <c r="D320">
        <v>147.4</v>
      </c>
      <c r="E320">
        <v>197</v>
      </c>
      <c r="F320">
        <v>176.5</v>
      </c>
      <c r="G320">
        <v>159.80000000000001</v>
      </c>
      <c r="H320">
        <v>195.8</v>
      </c>
      <c r="I320">
        <v>152</v>
      </c>
      <c r="J320">
        <v>172.3</v>
      </c>
      <c r="K320">
        <v>164.5</v>
      </c>
      <c r="L320">
        <v>120.6</v>
      </c>
      <c r="M320">
        <v>171.7</v>
      </c>
      <c r="N320">
        <v>169.7</v>
      </c>
      <c r="O320">
        <v>175.1</v>
      </c>
      <c r="P320">
        <v>165.8</v>
      </c>
    </row>
    <row r="321" spans="1:16" hidden="1" x14ac:dyDescent="0.25">
      <c r="A321" t="s">
        <v>85</v>
      </c>
      <c r="B321">
        <v>2021</v>
      </c>
      <c r="C321" t="s">
        <v>273</v>
      </c>
      <c r="D321">
        <v>151.6</v>
      </c>
      <c r="E321">
        <v>202.2</v>
      </c>
      <c r="F321">
        <v>180</v>
      </c>
      <c r="G321">
        <v>160</v>
      </c>
      <c r="H321">
        <v>173.5</v>
      </c>
      <c r="I321">
        <v>158.30000000000001</v>
      </c>
      <c r="J321">
        <v>219.5</v>
      </c>
      <c r="K321">
        <v>164.2</v>
      </c>
      <c r="L321">
        <v>121.9</v>
      </c>
      <c r="M321">
        <v>168.2</v>
      </c>
      <c r="N321">
        <v>156.5</v>
      </c>
      <c r="O321">
        <v>178.2</v>
      </c>
      <c r="P321">
        <v>172.2</v>
      </c>
    </row>
    <row r="322" spans="1:16" hidden="1" x14ac:dyDescent="0.25">
      <c r="A322" t="s">
        <v>104</v>
      </c>
      <c r="B322">
        <v>2021</v>
      </c>
      <c r="C322" t="s">
        <v>273</v>
      </c>
      <c r="D322">
        <v>148.69999999999999</v>
      </c>
      <c r="E322">
        <v>198.8</v>
      </c>
      <c r="F322">
        <v>177.9</v>
      </c>
      <c r="G322">
        <v>159.9</v>
      </c>
      <c r="H322">
        <v>187.6</v>
      </c>
      <c r="I322">
        <v>154.9</v>
      </c>
      <c r="J322">
        <v>188.3</v>
      </c>
      <c r="K322">
        <v>164.4</v>
      </c>
      <c r="L322">
        <v>121</v>
      </c>
      <c r="M322">
        <v>170.5</v>
      </c>
      <c r="N322">
        <v>164.2</v>
      </c>
      <c r="O322">
        <v>176.5</v>
      </c>
      <c r="P322">
        <v>168.2</v>
      </c>
    </row>
    <row r="323" spans="1:16" hidden="1" x14ac:dyDescent="0.25">
      <c r="A323" t="s">
        <v>60</v>
      </c>
      <c r="B323">
        <v>2022</v>
      </c>
      <c r="C323" t="s">
        <v>62</v>
      </c>
      <c r="D323">
        <v>148.30000000000001</v>
      </c>
      <c r="E323">
        <v>196.9</v>
      </c>
      <c r="F323">
        <v>178</v>
      </c>
      <c r="G323">
        <v>160.5</v>
      </c>
      <c r="H323">
        <v>192.6</v>
      </c>
      <c r="I323">
        <v>151.19999999999999</v>
      </c>
      <c r="J323">
        <v>159.19999999999999</v>
      </c>
      <c r="K323">
        <v>164</v>
      </c>
      <c r="L323">
        <v>119.3</v>
      </c>
      <c r="M323">
        <v>173.3</v>
      </c>
      <c r="N323">
        <v>169.8</v>
      </c>
      <c r="O323">
        <v>175.8</v>
      </c>
      <c r="P323">
        <v>164.1</v>
      </c>
    </row>
    <row r="324" spans="1:16" hidden="1" x14ac:dyDescent="0.25">
      <c r="A324" t="s">
        <v>85</v>
      </c>
      <c r="B324">
        <v>2022</v>
      </c>
      <c r="C324" t="s">
        <v>62</v>
      </c>
      <c r="D324">
        <v>152.19999999999999</v>
      </c>
      <c r="E324">
        <v>202.1</v>
      </c>
      <c r="F324">
        <v>180.1</v>
      </c>
      <c r="G324">
        <v>160.4</v>
      </c>
      <c r="H324">
        <v>171</v>
      </c>
      <c r="I324">
        <v>156.5</v>
      </c>
      <c r="J324">
        <v>203.6</v>
      </c>
      <c r="K324">
        <v>163.80000000000001</v>
      </c>
      <c r="L324">
        <v>121.3</v>
      </c>
      <c r="M324">
        <v>169.8</v>
      </c>
      <c r="N324">
        <v>156.6</v>
      </c>
      <c r="O324">
        <v>179</v>
      </c>
      <c r="P324">
        <v>170.3</v>
      </c>
    </row>
    <row r="325" spans="1:16" hidden="1" x14ac:dyDescent="0.25">
      <c r="A325" t="s">
        <v>104</v>
      </c>
      <c r="B325">
        <v>2022</v>
      </c>
      <c r="C325" t="s">
        <v>62</v>
      </c>
      <c r="D325">
        <v>149.5</v>
      </c>
      <c r="E325">
        <v>198.7</v>
      </c>
      <c r="F325">
        <v>178.8</v>
      </c>
      <c r="G325">
        <v>160.5</v>
      </c>
      <c r="H325">
        <v>184.7</v>
      </c>
      <c r="I325">
        <v>153.69999999999999</v>
      </c>
      <c r="J325">
        <v>174.3</v>
      </c>
      <c r="K325">
        <v>163.9</v>
      </c>
      <c r="L325">
        <v>120</v>
      </c>
      <c r="M325">
        <v>172.1</v>
      </c>
      <c r="N325">
        <v>164.3</v>
      </c>
      <c r="O325">
        <v>177.3</v>
      </c>
      <c r="P325">
        <v>166.4</v>
      </c>
    </row>
    <row r="326" spans="1:16" hidden="1" x14ac:dyDescent="0.25">
      <c r="A326" t="s">
        <v>60</v>
      </c>
      <c r="B326">
        <v>2022</v>
      </c>
      <c r="C326" t="s">
        <v>116</v>
      </c>
      <c r="D326">
        <v>148.80000000000001</v>
      </c>
      <c r="E326">
        <v>198.1</v>
      </c>
      <c r="F326">
        <v>175.5</v>
      </c>
      <c r="G326">
        <v>160.69999999999999</v>
      </c>
      <c r="H326">
        <v>192.6</v>
      </c>
      <c r="I326">
        <v>151.4</v>
      </c>
      <c r="J326">
        <v>155.19999999999999</v>
      </c>
      <c r="K326">
        <v>163.9</v>
      </c>
      <c r="L326">
        <v>118.1</v>
      </c>
      <c r="M326">
        <v>175.4</v>
      </c>
      <c r="N326">
        <v>170.5</v>
      </c>
      <c r="O326">
        <v>176.3</v>
      </c>
      <c r="P326">
        <v>163.9</v>
      </c>
    </row>
    <row r="327" spans="1:16" hidden="1" x14ac:dyDescent="0.25">
      <c r="A327" t="s">
        <v>85</v>
      </c>
      <c r="B327">
        <v>2022</v>
      </c>
      <c r="C327" t="s">
        <v>116</v>
      </c>
      <c r="D327">
        <v>152.5</v>
      </c>
      <c r="E327">
        <v>205.2</v>
      </c>
      <c r="F327">
        <v>176.4</v>
      </c>
      <c r="G327">
        <v>160.6</v>
      </c>
      <c r="H327">
        <v>171.5</v>
      </c>
      <c r="I327">
        <v>156.4</v>
      </c>
      <c r="J327">
        <v>198</v>
      </c>
      <c r="K327">
        <v>163.19999999999999</v>
      </c>
      <c r="L327">
        <v>120.6</v>
      </c>
      <c r="M327">
        <v>172.2</v>
      </c>
      <c r="N327">
        <v>156.69999999999999</v>
      </c>
      <c r="O327">
        <v>180</v>
      </c>
      <c r="P327">
        <v>170.2</v>
      </c>
    </row>
    <row r="328" spans="1:16" hidden="1" x14ac:dyDescent="0.25">
      <c r="A328" t="s">
        <v>104</v>
      </c>
      <c r="B328">
        <v>2022</v>
      </c>
      <c r="C328" t="s">
        <v>116</v>
      </c>
      <c r="D328">
        <v>150</v>
      </c>
      <c r="E328">
        <v>200.6</v>
      </c>
      <c r="F328">
        <v>175.8</v>
      </c>
      <c r="G328">
        <v>160.69999999999999</v>
      </c>
      <c r="H328">
        <v>184.9</v>
      </c>
      <c r="I328">
        <v>153.69999999999999</v>
      </c>
      <c r="J328">
        <v>169.7</v>
      </c>
      <c r="K328">
        <v>163.69999999999999</v>
      </c>
      <c r="L328">
        <v>118.9</v>
      </c>
      <c r="M328">
        <v>174.3</v>
      </c>
      <c r="N328">
        <v>164.7</v>
      </c>
      <c r="O328">
        <v>178</v>
      </c>
      <c r="P328">
        <v>166.2</v>
      </c>
    </row>
    <row r="329" spans="1:16" hidden="1" x14ac:dyDescent="0.25">
      <c r="A329" t="s">
        <v>60</v>
      </c>
      <c r="B329">
        <v>2022</v>
      </c>
      <c r="C329" t="s">
        <v>138</v>
      </c>
      <c r="D329">
        <v>150.19999999999999</v>
      </c>
      <c r="E329">
        <v>208</v>
      </c>
      <c r="F329">
        <v>167.9</v>
      </c>
      <c r="G329">
        <v>162</v>
      </c>
      <c r="H329">
        <v>203.1</v>
      </c>
      <c r="I329">
        <v>155.9</v>
      </c>
      <c r="J329">
        <v>155.80000000000001</v>
      </c>
      <c r="K329">
        <v>164.2</v>
      </c>
      <c r="L329">
        <v>118.1</v>
      </c>
      <c r="M329">
        <v>178.7</v>
      </c>
      <c r="N329">
        <v>171.2</v>
      </c>
      <c r="O329">
        <v>177.4</v>
      </c>
      <c r="P329">
        <v>166.6</v>
      </c>
    </row>
    <row r="330" spans="1:16" hidden="1" x14ac:dyDescent="0.25">
      <c r="A330" t="s">
        <v>85</v>
      </c>
      <c r="B330">
        <v>2022</v>
      </c>
      <c r="C330" t="s">
        <v>138</v>
      </c>
      <c r="D330">
        <v>153.69999999999999</v>
      </c>
      <c r="E330">
        <v>215.8</v>
      </c>
      <c r="F330">
        <v>167.7</v>
      </c>
      <c r="G330">
        <v>162.6</v>
      </c>
      <c r="H330">
        <v>180</v>
      </c>
      <c r="I330">
        <v>159.6</v>
      </c>
      <c r="J330">
        <v>188.4</v>
      </c>
      <c r="K330">
        <v>163.4</v>
      </c>
      <c r="L330">
        <v>120.3</v>
      </c>
      <c r="M330">
        <v>174.7</v>
      </c>
      <c r="N330">
        <v>157.1</v>
      </c>
      <c r="O330">
        <v>181.5</v>
      </c>
      <c r="P330">
        <v>171.5</v>
      </c>
    </row>
    <row r="331" spans="1:16" hidden="1" x14ac:dyDescent="0.25">
      <c r="A331" t="s">
        <v>104</v>
      </c>
      <c r="B331">
        <v>2022</v>
      </c>
      <c r="C331" t="s">
        <v>138</v>
      </c>
      <c r="D331">
        <v>151.30000000000001</v>
      </c>
      <c r="E331">
        <v>210.7</v>
      </c>
      <c r="F331">
        <v>167.8</v>
      </c>
      <c r="G331">
        <v>162.19999999999999</v>
      </c>
      <c r="H331">
        <v>194.6</v>
      </c>
      <c r="I331">
        <v>157.6</v>
      </c>
      <c r="J331">
        <v>166.9</v>
      </c>
      <c r="K331">
        <v>163.9</v>
      </c>
      <c r="L331">
        <v>118.8</v>
      </c>
      <c r="M331">
        <v>177.4</v>
      </c>
      <c r="N331">
        <v>165.3</v>
      </c>
      <c r="O331">
        <v>179.3</v>
      </c>
      <c r="P331">
        <v>168.4</v>
      </c>
    </row>
    <row r="332" spans="1:16" hidden="1" x14ac:dyDescent="0.25">
      <c r="A332" t="s">
        <v>60</v>
      </c>
      <c r="B332">
        <v>2022</v>
      </c>
      <c r="C332" t="s">
        <v>154</v>
      </c>
      <c r="D332">
        <v>151.80000000000001</v>
      </c>
      <c r="E332">
        <v>209.7</v>
      </c>
      <c r="F332">
        <v>164.5</v>
      </c>
      <c r="G332">
        <v>163.80000000000001</v>
      </c>
      <c r="H332">
        <v>207.4</v>
      </c>
      <c r="I332">
        <v>169.7</v>
      </c>
      <c r="J332">
        <v>153.6</v>
      </c>
      <c r="K332">
        <v>165.1</v>
      </c>
      <c r="L332">
        <v>118.2</v>
      </c>
      <c r="M332">
        <v>182.9</v>
      </c>
      <c r="N332">
        <v>172.4</v>
      </c>
      <c r="O332">
        <v>178.9</v>
      </c>
      <c r="P332">
        <v>168.6</v>
      </c>
    </row>
    <row r="333" spans="1:16" hidden="1" x14ac:dyDescent="0.25">
      <c r="A333" t="s">
        <v>85</v>
      </c>
      <c r="B333">
        <v>2022</v>
      </c>
      <c r="C333" t="s">
        <v>154</v>
      </c>
      <c r="D333">
        <v>155.4</v>
      </c>
      <c r="E333">
        <v>215.8</v>
      </c>
      <c r="F333">
        <v>164.6</v>
      </c>
      <c r="G333">
        <v>164.2</v>
      </c>
      <c r="H333">
        <v>186</v>
      </c>
      <c r="I333">
        <v>175.9</v>
      </c>
      <c r="J333">
        <v>190.7</v>
      </c>
      <c r="K333">
        <v>164</v>
      </c>
      <c r="L333">
        <v>120.5</v>
      </c>
      <c r="M333">
        <v>178</v>
      </c>
      <c r="N333">
        <v>157.5</v>
      </c>
      <c r="O333">
        <v>183.3</v>
      </c>
      <c r="P333">
        <v>174.5</v>
      </c>
    </row>
    <row r="334" spans="1:16" hidden="1" x14ac:dyDescent="0.25">
      <c r="A334" t="s">
        <v>104</v>
      </c>
      <c r="B334">
        <v>2022</v>
      </c>
      <c r="C334" t="s">
        <v>154</v>
      </c>
      <c r="D334">
        <v>152.9</v>
      </c>
      <c r="E334">
        <v>211.8</v>
      </c>
      <c r="F334">
        <v>164.5</v>
      </c>
      <c r="G334">
        <v>163.9</v>
      </c>
      <c r="H334">
        <v>199.5</v>
      </c>
      <c r="I334">
        <v>172.6</v>
      </c>
      <c r="J334">
        <v>166.2</v>
      </c>
      <c r="K334">
        <v>164.7</v>
      </c>
      <c r="L334">
        <v>119</v>
      </c>
      <c r="M334">
        <v>181.3</v>
      </c>
      <c r="N334">
        <v>166.2</v>
      </c>
      <c r="O334">
        <v>180.9</v>
      </c>
      <c r="P334">
        <v>170.8</v>
      </c>
    </row>
    <row r="335" spans="1:16" x14ac:dyDescent="0.25">
      <c r="A335" t="s">
        <v>60</v>
      </c>
      <c r="B335">
        <v>2022</v>
      </c>
      <c r="C335" t="s">
        <v>167</v>
      </c>
      <c r="D335">
        <v>152.9</v>
      </c>
      <c r="E335">
        <v>214.7</v>
      </c>
      <c r="F335">
        <v>161.4</v>
      </c>
      <c r="G335">
        <v>164.6</v>
      </c>
      <c r="H335">
        <v>209.9</v>
      </c>
      <c r="I335">
        <v>168</v>
      </c>
      <c r="J335">
        <v>160.4</v>
      </c>
      <c r="K335">
        <v>165</v>
      </c>
      <c r="L335">
        <v>118.9</v>
      </c>
      <c r="M335">
        <v>186.6</v>
      </c>
      <c r="N335">
        <v>173.2</v>
      </c>
      <c r="O335">
        <v>180.4</v>
      </c>
      <c r="P335">
        <v>170.8</v>
      </c>
    </row>
    <row r="336" spans="1:16" x14ac:dyDescent="0.25">
      <c r="A336" t="s">
        <v>85</v>
      </c>
      <c r="B336">
        <v>2022</v>
      </c>
      <c r="C336" t="s">
        <v>167</v>
      </c>
      <c r="D336">
        <v>156.69999999999999</v>
      </c>
      <c r="E336">
        <v>221.2</v>
      </c>
      <c r="F336">
        <v>164.1</v>
      </c>
      <c r="G336">
        <v>165.4</v>
      </c>
      <c r="H336">
        <v>189.5</v>
      </c>
      <c r="I336">
        <v>174.5</v>
      </c>
      <c r="J336">
        <v>203.2</v>
      </c>
      <c r="K336">
        <v>164.1</v>
      </c>
      <c r="L336">
        <v>121.2</v>
      </c>
      <c r="M336">
        <v>181.4</v>
      </c>
      <c r="N336">
        <v>158.5</v>
      </c>
      <c r="O336">
        <v>184.9</v>
      </c>
      <c r="P336">
        <v>177.5</v>
      </c>
    </row>
    <row r="337" spans="1:16" x14ac:dyDescent="0.25">
      <c r="A337" t="s">
        <v>104</v>
      </c>
      <c r="B337">
        <v>2022</v>
      </c>
      <c r="C337" t="s">
        <v>167</v>
      </c>
      <c r="D337">
        <v>154.1</v>
      </c>
      <c r="E337">
        <v>217</v>
      </c>
      <c r="F337">
        <v>162.4</v>
      </c>
      <c r="G337">
        <v>164.9</v>
      </c>
      <c r="H337">
        <v>202.4</v>
      </c>
      <c r="I337">
        <v>171</v>
      </c>
      <c r="J337">
        <v>174.9</v>
      </c>
      <c r="K337">
        <v>164.7</v>
      </c>
      <c r="L337">
        <v>119.7</v>
      </c>
      <c r="M337">
        <v>184.9</v>
      </c>
      <c r="N337">
        <v>167.1</v>
      </c>
      <c r="O337">
        <v>182.5</v>
      </c>
      <c r="P337">
        <v>173.3</v>
      </c>
    </row>
    <row r="338" spans="1:16" x14ac:dyDescent="0.25">
      <c r="A338" t="s">
        <v>60</v>
      </c>
      <c r="B338">
        <v>2022</v>
      </c>
      <c r="C338" t="s">
        <v>177</v>
      </c>
      <c r="D338">
        <v>153.80000000000001</v>
      </c>
      <c r="E338">
        <v>217.2</v>
      </c>
      <c r="F338">
        <v>169.6</v>
      </c>
      <c r="G338">
        <v>165.4</v>
      </c>
      <c r="H338">
        <v>208.1</v>
      </c>
      <c r="I338">
        <v>165.8</v>
      </c>
      <c r="J338">
        <v>167.3</v>
      </c>
      <c r="K338">
        <v>164.6</v>
      </c>
      <c r="L338">
        <v>119.1</v>
      </c>
      <c r="M338">
        <v>188.9</v>
      </c>
      <c r="N338">
        <v>174.2</v>
      </c>
      <c r="O338">
        <v>181.9</v>
      </c>
      <c r="P338">
        <v>172.4</v>
      </c>
    </row>
    <row r="339" spans="1:16" x14ac:dyDescent="0.25">
      <c r="A339" t="s">
        <v>85</v>
      </c>
      <c r="B339">
        <v>2022</v>
      </c>
      <c r="C339" t="s">
        <v>177</v>
      </c>
      <c r="D339">
        <v>157.5</v>
      </c>
      <c r="E339">
        <v>223.4</v>
      </c>
      <c r="F339">
        <v>172.8</v>
      </c>
      <c r="G339">
        <v>166.4</v>
      </c>
      <c r="H339">
        <v>188.6</v>
      </c>
      <c r="I339">
        <v>174.1</v>
      </c>
      <c r="J339">
        <v>211.5</v>
      </c>
      <c r="K339">
        <v>163.6</v>
      </c>
      <c r="L339">
        <v>121.4</v>
      </c>
      <c r="M339">
        <v>183.5</v>
      </c>
      <c r="N339">
        <v>159.1</v>
      </c>
      <c r="O339">
        <v>186.3</v>
      </c>
      <c r="P339">
        <v>179.3</v>
      </c>
    </row>
    <row r="340" spans="1:16" x14ac:dyDescent="0.25">
      <c r="A340" t="s">
        <v>104</v>
      </c>
      <c r="B340">
        <v>2022</v>
      </c>
      <c r="C340" t="s">
        <v>177</v>
      </c>
      <c r="D340">
        <v>155</v>
      </c>
      <c r="E340">
        <v>219.4</v>
      </c>
      <c r="F340">
        <v>170.8</v>
      </c>
      <c r="G340">
        <v>165.8</v>
      </c>
      <c r="H340">
        <v>200.9</v>
      </c>
      <c r="I340">
        <v>169.7</v>
      </c>
      <c r="J340">
        <v>182.3</v>
      </c>
      <c r="K340">
        <v>164.3</v>
      </c>
      <c r="L340">
        <v>119.9</v>
      </c>
      <c r="M340">
        <v>187.1</v>
      </c>
      <c r="N340">
        <v>167.9</v>
      </c>
      <c r="O340">
        <v>183.9</v>
      </c>
      <c r="P340">
        <v>174.9</v>
      </c>
    </row>
    <row r="341" spans="1:16" hidden="1" x14ac:dyDescent="0.25">
      <c r="A341" t="s">
        <v>60</v>
      </c>
      <c r="B341">
        <v>2022</v>
      </c>
      <c r="C341" t="s">
        <v>194</v>
      </c>
      <c r="D341">
        <v>155.19999999999999</v>
      </c>
      <c r="E341">
        <v>210.8</v>
      </c>
      <c r="F341">
        <v>174.3</v>
      </c>
      <c r="G341">
        <v>166.3</v>
      </c>
      <c r="H341">
        <v>202.2</v>
      </c>
      <c r="I341">
        <v>169.6</v>
      </c>
      <c r="J341">
        <v>168.6</v>
      </c>
      <c r="K341">
        <v>164.4</v>
      </c>
      <c r="L341">
        <v>119.2</v>
      </c>
      <c r="M341">
        <v>191.8</v>
      </c>
      <c r="N341">
        <v>174.5</v>
      </c>
      <c r="O341">
        <v>183.1</v>
      </c>
      <c r="P341">
        <v>172.5</v>
      </c>
    </row>
    <row r="342" spans="1:16" hidden="1" x14ac:dyDescent="0.25">
      <c r="A342" t="s">
        <v>85</v>
      </c>
      <c r="B342">
        <v>2022</v>
      </c>
      <c r="C342" t="s">
        <v>194</v>
      </c>
      <c r="D342">
        <v>159.30000000000001</v>
      </c>
      <c r="E342">
        <v>217.1</v>
      </c>
      <c r="F342">
        <v>176.6</v>
      </c>
      <c r="G342">
        <v>167.1</v>
      </c>
      <c r="H342">
        <v>184.8</v>
      </c>
      <c r="I342">
        <v>179.5</v>
      </c>
      <c r="J342">
        <v>208.5</v>
      </c>
      <c r="K342">
        <v>164</v>
      </c>
      <c r="L342">
        <v>121.5</v>
      </c>
      <c r="M342">
        <v>186.3</v>
      </c>
      <c r="N342">
        <v>159.80000000000001</v>
      </c>
      <c r="O342">
        <v>187.7</v>
      </c>
      <c r="P342">
        <v>179.4</v>
      </c>
    </row>
    <row r="343" spans="1:16" hidden="1" x14ac:dyDescent="0.25">
      <c r="A343" t="s">
        <v>104</v>
      </c>
      <c r="B343">
        <v>2022</v>
      </c>
      <c r="C343" t="s">
        <v>194</v>
      </c>
      <c r="D343">
        <v>156.5</v>
      </c>
      <c r="E343">
        <v>213</v>
      </c>
      <c r="F343">
        <v>175.2</v>
      </c>
      <c r="G343">
        <v>166.6</v>
      </c>
      <c r="H343">
        <v>195.8</v>
      </c>
      <c r="I343">
        <v>174.2</v>
      </c>
      <c r="J343">
        <v>182.1</v>
      </c>
      <c r="K343">
        <v>164.3</v>
      </c>
      <c r="L343">
        <v>120</v>
      </c>
      <c r="M343">
        <v>190</v>
      </c>
      <c r="N343">
        <v>168.4</v>
      </c>
      <c r="O343">
        <v>185.2</v>
      </c>
      <c r="P343">
        <v>175</v>
      </c>
    </row>
    <row r="344" spans="1:16" hidden="1" x14ac:dyDescent="0.25">
      <c r="A344" t="s">
        <v>60</v>
      </c>
      <c r="B344">
        <v>2022</v>
      </c>
      <c r="C344" t="s">
        <v>213</v>
      </c>
      <c r="D344">
        <v>159.5</v>
      </c>
      <c r="E344">
        <v>204.1</v>
      </c>
      <c r="F344">
        <v>168.3</v>
      </c>
      <c r="G344">
        <v>167.9</v>
      </c>
      <c r="H344">
        <v>198.1</v>
      </c>
      <c r="I344">
        <v>169.2</v>
      </c>
      <c r="J344">
        <v>173.1</v>
      </c>
      <c r="K344">
        <v>167.1</v>
      </c>
      <c r="L344">
        <v>120.2</v>
      </c>
      <c r="M344">
        <v>195.6</v>
      </c>
      <c r="N344">
        <v>174.8</v>
      </c>
      <c r="O344">
        <v>184</v>
      </c>
      <c r="P344">
        <v>173.9</v>
      </c>
    </row>
    <row r="345" spans="1:16" hidden="1" x14ac:dyDescent="0.25">
      <c r="A345" t="s">
        <v>85</v>
      </c>
      <c r="B345">
        <v>2022</v>
      </c>
      <c r="C345" t="s">
        <v>213</v>
      </c>
      <c r="D345">
        <v>162.1</v>
      </c>
      <c r="E345">
        <v>210.9</v>
      </c>
      <c r="F345">
        <v>170.6</v>
      </c>
      <c r="G345">
        <v>168.4</v>
      </c>
      <c r="H345">
        <v>182.5</v>
      </c>
      <c r="I345">
        <v>177.1</v>
      </c>
      <c r="J345">
        <v>213.1</v>
      </c>
      <c r="K345">
        <v>167.3</v>
      </c>
      <c r="L345">
        <v>122.2</v>
      </c>
      <c r="M345">
        <v>189.7</v>
      </c>
      <c r="N345">
        <v>160.5</v>
      </c>
      <c r="O345">
        <v>188.9</v>
      </c>
      <c r="P345">
        <v>180.4</v>
      </c>
    </row>
    <row r="346" spans="1:16" hidden="1" x14ac:dyDescent="0.25">
      <c r="A346" t="s">
        <v>104</v>
      </c>
      <c r="B346">
        <v>2022</v>
      </c>
      <c r="C346" t="s">
        <v>213</v>
      </c>
      <c r="D346">
        <v>160.30000000000001</v>
      </c>
      <c r="E346">
        <v>206.5</v>
      </c>
      <c r="F346">
        <v>169.2</v>
      </c>
      <c r="G346">
        <v>168.1</v>
      </c>
      <c r="H346">
        <v>192.4</v>
      </c>
      <c r="I346">
        <v>172.9</v>
      </c>
      <c r="J346">
        <v>186.7</v>
      </c>
      <c r="K346">
        <v>167.2</v>
      </c>
      <c r="L346">
        <v>120.9</v>
      </c>
      <c r="M346">
        <v>193.6</v>
      </c>
      <c r="N346">
        <v>168.8</v>
      </c>
      <c r="O346">
        <v>186.3</v>
      </c>
      <c r="P346">
        <v>176.3</v>
      </c>
    </row>
    <row r="347" spans="1:16" hidden="1" x14ac:dyDescent="0.25">
      <c r="A347" t="s">
        <v>60</v>
      </c>
      <c r="B347">
        <v>2022</v>
      </c>
      <c r="C347" t="s">
        <v>228</v>
      </c>
      <c r="D347">
        <v>162.9</v>
      </c>
      <c r="E347">
        <v>206.7</v>
      </c>
      <c r="F347">
        <v>169</v>
      </c>
      <c r="G347">
        <v>169.5</v>
      </c>
      <c r="H347">
        <v>194.1</v>
      </c>
      <c r="I347">
        <v>164.1</v>
      </c>
      <c r="J347">
        <v>176.9</v>
      </c>
      <c r="K347">
        <v>169</v>
      </c>
      <c r="L347">
        <v>120.8</v>
      </c>
      <c r="M347">
        <v>199.1</v>
      </c>
      <c r="N347">
        <v>175.4</v>
      </c>
      <c r="O347">
        <v>184.8</v>
      </c>
      <c r="P347">
        <v>175.5</v>
      </c>
    </row>
    <row r="348" spans="1:16" hidden="1" x14ac:dyDescent="0.25">
      <c r="A348" t="s">
        <v>85</v>
      </c>
      <c r="B348">
        <v>2022</v>
      </c>
      <c r="C348" t="s">
        <v>228</v>
      </c>
      <c r="D348">
        <v>164.9</v>
      </c>
      <c r="E348">
        <v>213.7</v>
      </c>
      <c r="F348">
        <v>170.9</v>
      </c>
      <c r="G348">
        <v>170.1</v>
      </c>
      <c r="H348">
        <v>179.3</v>
      </c>
      <c r="I348">
        <v>167.5</v>
      </c>
      <c r="J348">
        <v>220.8</v>
      </c>
      <c r="K348">
        <v>169.2</v>
      </c>
      <c r="L348">
        <v>123.1</v>
      </c>
      <c r="M348">
        <v>193.6</v>
      </c>
      <c r="N348">
        <v>161.1</v>
      </c>
      <c r="O348">
        <v>190.4</v>
      </c>
      <c r="P348">
        <v>181.8</v>
      </c>
    </row>
    <row r="349" spans="1:16" hidden="1" x14ac:dyDescent="0.25">
      <c r="A349" t="s">
        <v>104</v>
      </c>
      <c r="B349">
        <v>2022</v>
      </c>
      <c r="C349" t="s">
        <v>228</v>
      </c>
      <c r="D349">
        <v>163.5</v>
      </c>
      <c r="E349">
        <v>209.2</v>
      </c>
      <c r="F349">
        <v>169.7</v>
      </c>
      <c r="G349">
        <v>169.7</v>
      </c>
      <c r="H349">
        <v>188.7</v>
      </c>
      <c r="I349">
        <v>165.7</v>
      </c>
      <c r="J349">
        <v>191.8</v>
      </c>
      <c r="K349">
        <v>169.1</v>
      </c>
      <c r="L349">
        <v>121.6</v>
      </c>
      <c r="M349">
        <v>197.3</v>
      </c>
      <c r="N349">
        <v>169.4</v>
      </c>
      <c r="O349">
        <v>187.4</v>
      </c>
      <c r="P349">
        <v>177.8</v>
      </c>
    </row>
    <row r="350" spans="1:16" hidden="1" x14ac:dyDescent="0.25">
      <c r="A350" t="s">
        <v>60</v>
      </c>
      <c r="B350">
        <v>2022</v>
      </c>
      <c r="C350" t="s">
        <v>238</v>
      </c>
      <c r="D350">
        <v>164.7</v>
      </c>
      <c r="E350">
        <v>208.8</v>
      </c>
      <c r="F350">
        <v>170.3</v>
      </c>
      <c r="G350">
        <v>170.9</v>
      </c>
      <c r="H350">
        <v>191.6</v>
      </c>
      <c r="I350">
        <v>162.19999999999999</v>
      </c>
      <c r="J350">
        <v>184.8</v>
      </c>
      <c r="K350">
        <v>169.7</v>
      </c>
      <c r="L350">
        <v>121.1</v>
      </c>
      <c r="M350">
        <v>201.6</v>
      </c>
      <c r="N350">
        <v>175.8</v>
      </c>
      <c r="O350">
        <v>185.6</v>
      </c>
      <c r="P350">
        <v>177.4</v>
      </c>
    </row>
    <row r="351" spans="1:16" hidden="1" x14ac:dyDescent="0.25">
      <c r="A351" t="s">
        <v>85</v>
      </c>
      <c r="B351">
        <v>2022</v>
      </c>
      <c r="C351" t="s">
        <v>238</v>
      </c>
      <c r="D351">
        <v>166.4</v>
      </c>
      <c r="E351">
        <v>214.9</v>
      </c>
      <c r="F351">
        <v>171.9</v>
      </c>
      <c r="G351">
        <v>171</v>
      </c>
      <c r="H351">
        <v>177.7</v>
      </c>
      <c r="I351">
        <v>165.7</v>
      </c>
      <c r="J351">
        <v>228.6</v>
      </c>
      <c r="K351">
        <v>169.9</v>
      </c>
      <c r="L351">
        <v>123.4</v>
      </c>
      <c r="M351">
        <v>196.4</v>
      </c>
      <c r="N351">
        <v>161.6</v>
      </c>
      <c r="O351">
        <v>191.5</v>
      </c>
      <c r="P351">
        <v>183.3</v>
      </c>
    </row>
    <row r="352" spans="1:16" hidden="1" x14ac:dyDescent="0.25">
      <c r="A352" t="s">
        <v>104</v>
      </c>
      <c r="B352">
        <v>2022</v>
      </c>
      <c r="C352" t="s">
        <v>238</v>
      </c>
      <c r="D352">
        <v>165.2</v>
      </c>
      <c r="E352">
        <v>210.9</v>
      </c>
      <c r="F352">
        <v>170.9</v>
      </c>
      <c r="G352">
        <v>170.9</v>
      </c>
      <c r="H352">
        <v>186.5</v>
      </c>
      <c r="I352">
        <v>163.80000000000001</v>
      </c>
      <c r="J352">
        <v>199.7</v>
      </c>
      <c r="K352">
        <v>169.8</v>
      </c>
      <c r="L352">
        <v>121.9</v>
      </c>
      <c r="M352">
        <v>199.9</v>
      </c>
      <c r="N352">
        <v>169.9</v>
      </c>
      <c r="O352">
        <v>188.3</v>
      </c>
      <c r="P352">
        <v>179.6</v>
      </c>
    </row>
    <row r="353" spans="1:16" hidden="1" x14ac:dyDescent="0.25">
      <c r="A353" t="s">
        <v>60</v>
      </c>
      <c r="B353">
        <v>2022</v>
      </c>
      <c r="C353" t="s">
        <v>264</v>
      </c>
      <c r="D353">
        <v>166.9</v>
      </c>
      <c r="E353">
        <v>207.2</v>
      </c>
      <c r="F353">
        <v>180.2</v>
      </c>
      <c r="G353">
        <v>172.3</v>
      </c>
      <c r="H353">
        <v>194</v>
      </c>
      <c r="I353">
        <v>159.1</v>
      </c>
      <c r="J353">
        <v>171.6</v>
      </c>
      <c r="K353">
        <v>170.2</v>
      </c>
      <c r="L353">
        <v>121.5</v>
      </c>
      <c r="M353">
        <v>204.8</v>
      </c>
      <c r="N353">
        <v>176.4</v>
      </c>
      <c r="O353">
        <v>186.9</v>
      </c>
      <c r="P353">
        <v>176.6</v>
      </c>
    </row>
    <row r="354" spans="1:16" hidden="1" x14ac:dyDescent="0.25">
      <c r="A354" t="s">
        <v>85</v>
      </c>
      <c r="B354">
        <v>2022</v>
      </c>
      <c r="C354" t="s">
        <v>264</v>
      </c>
      <c r="D354">
        <v>168.4</v>
      </c>
      <c r="E354">
        <v>213.4</v>
      </c>
      <c r="F354">
        <v>183.2</v>
      </c>
      <c r="G354">
        <v>172.3</v>
      </c>
      <c r="H354">
        <v>180</v>
      </c>
      <c r="I354">
        <v>162.6</v>
      </c>
      <c r="J354">
        <v>205.5</v>
      </c>
      <c r="K354">
        <v>171</v>
      </c>
      <c r="L354">
        <v>123.4</v>
      </c>
      <c r="M354">
        <v>198.8</v>
      </c>
      <c r="N354">
        <v>162.1</v>
      </c>
      <c r="O354">
        <v>192.4</v>
      </c>
      <c r="P354">
        <v>181.3</v>
      </c>
    </row>
    <row r="355" spans="1:16" hidden="1" x14ac:dyDescent="0.25">
      <c r="A355" t="s">
        <v>104</v>
      </c>
      <c r="B355">
        <v>2022</v>
      </c>
      <c r="C355" t="s">
        <v>264</v>
      </c>
      <c r="D355">
        <v>167.4</v>
      </c>
      <c r="E355">
        <v>209.4</v>
      </c>
      <c r="F355">
        <v>181.4</v>
      </c>
      <c r="G355">
        <v>172.3</v>
      </c>
      <c r="H355">
        <v>188.9</v>
      </c>
      <c r="I355">
        <v>160.69999999999999</v>
      </c>
      <c r="J355">
        <v>183.1</v>
      </c>
      <c r="K355">
        <v>170.5</v>
      </c>
      <c r="L355">
        <v>122.1</v>
      </c>
      <c r="M355">
        <v>202.8</v>
      </c>
      <c r="N355">
        <v>170.4</v>
      </c>
      <c r="O355">
        <v>189.5</v>
      </c>
      <c r="P355">
        <v>178.3</v>
      </c>
    </row>
    <row r="356" spans="1:16" hidden="1" x14ac:dyDescent="0.25">
      <c r="A356" t="s">
        <v>60</v>
      </c>
      <c r="B356">
        <v>2022</v>
      </c>
      <c r="C356" t="s">
        <v>273</v>
      </c>
      <c r="D356">
        <v>168.8</v>
      </c>
      <c r="E356">
        <v>206.9</v>
      </c>
      <c r="F356">
        <v>189.1</v>
      </c>
      <c r="G356">
        <v>173.4</v>
      </c>
      <c r="H356">
        <v>193.9</v>
      </c>
      <c r="I356">
        <v>156.69999999999999</v>
      </c>
      <c r="J356">
        <v>150.19999999999999</v>
      </c>
      <c r="K356">
        <v>170.5</v>
      </c>
      <c r="L356">
        <v>121.2</v>
      </c>
      <c r="M356">
        <v>207.5</v>
      </c>
      <c r="N356">
        <v>176.8</v>
      </c>
      <c r="O356">
        <v>187.7</v>
      </c>
      <c r="P356">
        <v>174.4</v>
      </c>
    </row>
    <row r="357" spans="1:16" hidden="1" x14ac:dyDescent="0.25">
      <c r="A357" t="s">
        <v>85</v>
      </c>
      <c r="B357">
        <v>2022</v>
      </c>
      <c r="C357" t="s">
        <v>273</v>
      </c>
      <c r="D357">
        <v>170.2</v>
      </c>
      <c r="E357">
        <v>212.9</v>
      </c>
      <c r="F357">
        <v>191.9</v>
      </c>
      <c r="G357">
        <v>173.9</v>
      </c>
      <c r="H357">
        <v>179.1</v>
      </c>
      <c r="I357">
        <v>159.5</v>
      </c>
      <c r="J357">
        <v>178.7</v>
      </c>
      <c r="K357">
        <v>171.3</v>
      </c>
      <c r="L357">
        <v>123.1</v>
      </c>
      <c r="M357">
        <v>200.5</v>
      </c>
      <c r="N357">
        <v>162.80000000000001</v>
      </c>
      <c r="O357">
        <v>193.3</v>
      </c>
      <c r="P357">
        <v>178.6</v>
      </c>
    </row>
    <row r="358" spans="1:16" hidden="1" x14ac:dyDescent="0.25">
      <c r="A358" t="s">
        <v>104</v>
      </c>
      <c r="B358">
        <v>2022</v>
      </c>
      <c r="C358" t="s">
        <v>273</v>
      </c>
      <c r="D358">
        <v>169.2</v>
      </c>
      <c r="E358">
        <v>209</v>
      </c>
      <c r="F358">
        <v>190.2</v>
      </c>
      <c r="G358">
        <v>173.6</v>
      </c>
      <c r="H358">
        <v>188.5</v>
      </c>
      <c r="I358">
        <v>158</v>
      </c>
      <c r="J358">
        <v>159.9</v>
      </c>
      <c r="K358">
        <v>170.8</v>
      </c>
      <c r="L358">
        <v>121.8</v>
      </c>
      <c r="M358">
        <v>205.2</v>
      </c>
      <c r="N358">
        <v>171</v>
      </c>
      <c r="O358">
        <v>190.3</v>
      </c>
      <c r="P358">
        <v>175.9</v>
      </c>
    </row>
    <row r="359" spans="1:16" hidden="1" x14ac:dyDescent="0.25">
      <c r="A359" t="s">
        <v>60</v>
      </c>
      <c r="B359">
        <v>2023</v>
      </c>
      <c r="C359" t="s">
        <v>62</v>
      </c>
      <c r="D359">
        <v>174</v>
      </c>
      <c r="E359">
        <v>208.3</v>
      </c>
      <c r="F359">
        <v>192.9</v>
      </c>
      <c r="G359">
        <v>174.3</v>
      </c>
      <c r="H359">
        <v>192.6</v>
      </c>
      <c r="I359">
        <v>156.30000000000001</v>
      </c>
      <c r="J359">
        <v>142.9</v>
      </c>
      <c r="K359">
        <v>170.7</v>
      </c>
      <c r="L359">
        <v>120.3</v>
      </c>
      <c r="M359">
        <v>210.5</v>
      </c>
      <c r="N359">
        <v>176.9</v>
      </c>
      <c r="O359">
        <v>188.5</v>
      </c>
      <c r="P359">
        <v>175</v>
      </c>
    </row>
    <row r="360" spans="1:16" hidden="1" x14ac:dyDescent="0.25">
      <c r="A360" t="s">
        <v>85</v>
      </c>
      <c r="B360">
        <v>2023</v>
      </c>
      <c r="C360" t="s">
        <v>62</v>
      </c>
      <c r="D360">
        <v>173.3</v>
      </c>
      <c r="E360">
        <v>215.2</v>
      </c>
      <c r="F360">
        <v>197</v>
      </c>
      <c r="G360">
        <v>175.2</v>
      </c>
      <c r="H360">
        <v>178</v>
      </c>
      <c r="I360">
        <v>160.5</v>
      </c>
      <c r="J360">
        <v>175.3</v>
      </c>
      <c r="K360">
        <v>171.2</v>
      </c>
      <c r="L360">
        <v>122.7</v>
      </c>
      <c r="M360">
        <v>204.3</v>
      </c>
      <c r="N360">
        <v>163.69999999999999</v>
      </c>
      <c r="O360">
        <v>194.3</v>
      </c>
      <c r="P360">
        <v>179.5</v>
      </c>
    </row>
    <row r="361" spans="1:16" hidden="1" x14ac:dyDescent="0.25">
      <c r="A361" t="s">
        <v>104</v>
      </c>
      <c r="B361">
        <v>2023</v>
      </c>
      <c r="C361" t="s">
        <v>62</v>
      </c>
      <c r="D361">
        <v>173.8</v>
      </c>
      <c r="E361">
        <v>210.7</v>
      </c>
      <c r="F361">
        <v>194.5</v>
      </c>
      <c r="G361">
        <v>174.6</v>
      </c>
      <c r="H361">
        <v>187.2</v>
      </c>
      <c r="I361">
        <v>158.30000000000001</v>
      </c>
      <c r="J361">
        <v>153.9</v>
      </c>
      <c r="K361">
        <v>170.9</v>
      </c>
      <c r="L361">
        <v>121.1</v>
      </c>
      <c r="M361">
        <v>208.4</v>
      </c>
      <c r="N361">
        <v>171.4</v>
      </c>
      <c r="O361">
        <v>191.2</v>
      </c>
      <c r="P361">
        <v>176.7</v>
      </c>
    </row>
    <row r="362" spans="1:16" hidden="1" x14ac:dyDescent="0.25">
      <c r="A362" t="s">
        <v>60</v>
      </c>
      <c r="B362">
        <v>2023</v>
      </c>
      <c r="C362" t="s">
        <v>116</v>
      </c>
      <c r="D362">
        <v>174.2</v>
      </c>
      <c r="E362">
        <v>205.2</v>
      </c>
      <c r="F362">
        <v>173.9</v>
      </c>
      <c r="G362">
        <v>177</v>
      </c>
      <c r="H362">
        <v>183.4</v>
      </c>
      <c r="I362">
        <v>167.2</v>
      </c>
      <c r="J362">
        <v>140.9</v>
      </c>
      <c r="K362">
        <v>170.4</v>
      </c>
      <c r="L362">
        <v>119.1</v>
      </c>
      <c r="M362">
        <v>212.1</v>
      </c>
      <c r="N362">
        <v>177.6</v>
      </c>
      <c r="O362">
        <v>189.9</v>
      </c>
      <c r="P362">
        <v>174.8</v>
      </c>
    </row>
    <row r="363" spans="1:16" hidden="1" x14ac:dyDescent="0.25">
      <c r="A363" t="s">
        <v>85</v>
      </c>
      <c r="B363">
        <v>2023</v>
      </c>
      <c r="C363" t="s">
        <v>116</v>
      </c>
      <c r="D363">
        <v>174.7</v>
      </c>
      <c r="E363">
        <v>212.2</v>
      </c>
      <c r="F363">
        <v>177.2</v>
      </c>
      <c r="G363">
        <v>177.9</v>
      </c>
      <c r="H363">
        <v>172.2</v>
      </c>
      <c r="I363">
        <v>172.1</v>
      </c>
      <c r="J363">
        <v>175.8</v>
      </c>
      <c r="K363">
        <v>172.2</v>
      </c>
      <c r="L363">
        <v>121.9</v>
      </c>
      <c r="M363">
        <v>204.8</v>
      </c>
      <c r="N363">
        <v>164.9</v>
      </c>
      <c r="O363">
        <v>196.6</v>
      </c>
      <c r="P363">
        <v>180.7</v>
      </c>
    </row>
    <row r="364" spans="1:16" hidden="1" x14ac:dyDescent="0.25">
      <c r="A364" t="s">
        <v>104</v>
      </c>
      <c r="B364">
        <v>2023</v>
      </c>
      <c r="C364" t="s">
        <v>116</v>
      </c>
      <c r="D364">
        <v>174.4</v>
      </c>
      <c r="E364">
        <v>207.7</v>
      </c>
      <c r="F364">
        <v>175.2</v>
      </c>
      <c r="G364">
        <v>177.3</v>
      </c>
      <c r="H364">
        <v>179.3</v>
      </c>
      <c r="I364">
        <v>169.5</v>
      </c>
      <c r="J364">
        <v>152.69999999999999</v>
      </c>
      <c r="K364">
        <v>171</v>
      </c>
      <c r="L364">
        <v>120</v>
      </c>
      <c r="M364">
        <v>209.7</v>
      </c>
      <c r="N364">
        <v>172.3</v>
      </c>
      <c r="O364">
        <v>193</v>
      </c>
      <c r="P364">
        <v>177</v>
      </c>
    </row>
    <row r="365" spans="1:16" hidden="1" x14ac:dyDescent="0.25">
      <c r="A365" t="s">
        <v>60</v>
      </c>
      <c r="B365">
        <v>2023</v>
      </c>
      <c r="C365" t="s">
        <v>138</v>
      </c>
      <c r="D365">
        <v>174.3</v>
      </c>
      <c r="E365">
        <v>205.2</v>
      </c>
      <c r="F365">
        <v>173.9</v>
      </c>
      <c r="G365">
        <v>177</v>
      </c>
      <c r="H365">
        <v>183.3</v>
      </c>
      <c r="I365">
        <v>167.2</v>
      </c>
      <c r="J365">
        <v>140.9</v>
      </c>
      <c r="K365">
        <v>170.5</v>
      </c>
      <c r="L365">
        <v>119.1</v>
      </c>
      <c r="M365">
        <v>212.1</v>
      </c>
      <c r="N365">
        <v>177.6</v>
      </c>
      <c r="O365">
        <v>189.9</v>
      </c>
      <c r="P365">
        <v>174.8</v>
      </c>
    </row>
    <row r="366" spans="1:16" hidden="1" x14ac:dyDescent="0.25">
      <c r="A366" t="s">
        <v>85</v>
      </c>
      <c r="B366">
        <v>2023</v>
      </c>
      <c r="C366" t="s">
        <v>138</v>
      </c>
      <c r="D366">
        <v>174.7</v>
      </c>
      <c r="E366">
        <v>212.2</v>
      </c>
      <c r="F366">
        <v>177.2</v>
      </c>
      <c r="G366">
        <v>177.9</v>
      </c>
      <c r="H366">
        <v>172.2</v>
      </c>
      <c r="I366">
        <v>172.1</v>
      </c>
      <c r="J366">
        <v>175.9</v>
      </c>
      <c r="K366">
        <v>172.2</v>
      </c>
      <c r="L366">
        <v>121.9</v>
      </c>
      <c r="M366">
        <v>204.8</v>
      </c>
      <c r="N366">
        <v>164.9</v>
      </c>
      <c r="O366">
        <v>196.6</v>
      </c>
      <c r="P366">
        <v>180.8</v>
      </c>
    </row>
    <row r="367" spans="1:16" hidden="1" x14ac:dyDescent="0.25">
      <c r="A367" t="s">
        <v>104</v>
      </c>
      <c r="B367">
        <v>2023</v>
      </c>
      <c r="C367" t="s">
        <v>138</v>
      </c>
      <c r="D367">
        <v>174.4</v>
      </c>
      <c r="E367">
        <v>207.7</v>
      </c>
      <c r="F367">
        <v>175.2</v>
      </c>
      <c r="G367">
        <v>177.3</v>
      </c>
      <c r="H367">
        <v>179.2</v>
      </c>
      <c r="I367">
        <v>169.5</v>
      </c>
      <c r="J367">
        <v>152.80000000000001</v>
      </c>
      <c r="K367">
        <v>171.1</v>
      </c>
      <c r="L367">
        <v>120</v>
      </c>
      <c r="M367">
        <v>209.7</v>
      </c>
      <c r="N367">
        <v>172.3</v>
      </c>
      <c r="O367">
        <v>193</v>
      </c>
      <c r="P367">
        <v>177</v>
      </c>
    </row>
    <row r="368" spans="1:16" hidden="1" x14ac:dyDescent="0.25">
      <c r="A368" t="s">
        <v>60</v>
      </c>
      <c r="B368">
        <v>2023</v>
      </c>
      <c r="C368" t="s">
        <v>154</v>
      </c>
      <c r="D368">
        <v>173.3</v>
      </c>
      <c r="E368">
        <v>206.9</v>
      </c>
      <c r="F368">
        <v>167.9</v>
      </c>
      <c r="G368">
        <v>178.2</v>
      </c>
      <c r="H368">
        <v>178.5</v>
      </c>
      <c r="I368">
        <v>173.7</v>
      </c>
      <c r="J368">
        <v>142.80000000000001</v>
      </c>
      <c r="K368">
        <v>172.8</v>
      </c>
      <c r="L368">
        <v>120.4</v>
      </c>
      <c r="M368">
        <v>215.5</v>
      </c>
      <c r="N368">
        <v>178.2</v>
      </c>
      <c r="O368">
        <v>190.5</v>
      </c>
      <c r="P368">
        <v>175.5</v>
      </c>
    </row>
    <row r="369" spans="1:16" hidden="1" x14ac:dyDescent="0.25">
      <c r="A369" t="s">
        <v>85</v>
      </c>
      <c r="B369">
        <v>2023</v>
      </c>
      <c r="C369" t="s">
        <v>154</v>
      </c>
      <c r="D369">
        <v>174.8</v>
      </c>
      <c r="E369">
        <v>213.7</v>
      </c>
      <c r="F369">
        <v>172.4</v>
      </c>
      <c r="G369">
        <v>178.8</v>
      </c>
      <c r="H369">
        <v>168.7</v>
      </c>
      <c r="I369">
        <v>179.2</v>
      </c>
      <c r="J369">
        <v>179.9</v>
      </c>
      <c r="K369">
        <v>174.7</v>
      </c>
      <c r="L369">
        <v>123.1</v>
      </c>
      <c r="M369">
        <v>207.8</v>
      </c>
      <c r="N369">
        <v>165.5</v>
      </c>
      <c r="O369">
        <v>197</v>
      </c>
      <c r="P369">
        <v>182.1</v>
      </c>
    </row>
    <row r="370" spans="1:16" hidden="1" x14ac:dyDescent="0.25">
      <c r="A370" t="s">
        <v>104</v>
      </c>
      <c r="B370">
        <v>2023</v>
      </c>
      <c r="C370" t="s">
        <v>154</v>
      </c>
      <c r="D370">
        <v>173.8</v>
      </c>
      <c r="E370">
        <v>209.3</v>
      </c>
      <c r="F370">
        <v>169.6</v>
      </c>
      <c r="G370">
        <v>178.4</v>
      </c>
      <c r="H370">
        <v>174.9</v>
      </c>
      <c r="I370">
        <v>176.3</v>
      </c>
      <c r="J370">
        <v>155.4</v>
      </c>
      <c r="K370">
        <v>173.4</v>
      </c>
      <c r="L370">
        <v>121.3</v>
      </c>
      <c r="M370">
        <v>212.9</v>
      </c>
      <c r="N370">
        <v>172.9</v>
      </c>
      <c r="O370">
        <v>193.5</v>
      </c>
      <c r="P370">
        <v>177.9</v>
      </c>
    </row>
    <row r="371" spans="1:16" x14ac:dyDescent="0.25">
      <c r="A371" t="s">
        <v>60</v>
      </c>
      <c r="B371">
        <v>2023</v>
      </c>
      <c r="C371" t="s">
        <v>167</v>
      </c>
      <c r="D371">
        <v>173.2</v>
      </c>
      <c r="E371">
        <v>211.5</v>
      </c>
      <c r="F371">
        <v>171</v>
      </c>
      <c r="G371">
        <v>179.6</v>
      </c>
      <c r="H371">
        <v>173.3</v>
      </c>
      <c r="I371">
        <v>169</v>
      </c>
      <c r="J371">
        <v>148.69999999999999</v>
      </c>
      <c r="K371">
        <v>174.9</v>
      </c>
      <c r="L371">
        <v>121.9</v>
      </c>
      <c r="M371">
        <v>221</v>
      </c>
      <c r="N371">
        <v>178.7</v>
      </c>
      <c r="O371">
        <v>191.1</v>
      </c>
      <c r="P371">
        <v>176.8</v>
      </c>
    </row>
    <row r="372" spans="1:16" x14ac:dyDescent="0.25">
      <c r="A372" t="s">
        <v>85</v>
      </c>
      <c r="B372">
        <v>2023</v>
      </c>
      <c r="C372" t="s">
        <v>167</v>
      </c>
      <c r="D372">
        <v>174.7</v>
      </c>
      <c r="E372">
        <v>219.4</v>
      </c>
      <c r="F372">
        <v>176.7</v>
      </c>
      <c r="G372">
        <v>179.4</v>
      </c>
      <c r="H372">
        <v>164.4</v>
      </c>
      <c r="I372">
        <v>175.8</v>
      </c>
      <c r="J372">
        <v>185</v>
      </c>
      <c r="K372">
        <v>176.9</v>
      </c>
      <c r="L372">
        <v>124.2</v>
      </c>
      <c r="M372">
        <v>211.9</v>
      </c>
      <c r="N372">
        <v>165.9</v>
      </c>
      <c r="O372">
        <v>197.7</v>
      </c>
      <c r="P372">
        <v>183.1</v>
      </c>
    </row>
    <row r="373" spans="1:16" x14ac:dyDescent="0.25">
      <c r="A373" t="s">
        <v>104</v>
      </c>
      <c r="B373">
        <v>2023</v>
      </c>
      <c r="C373" t="s">
        <v>167</v>
      </c>
      <c r="D373">
        <v>173.7</v>
      </c>
      <c r="E373">
        <v>214.3</v>
      </c>
      <c r="F373">
        <v>173.2</v>
      </c>
      <c r="G373">
        <v>179.5</v>
      </c>
      <c r="H373">
        <v>170</v>
      </c>
      <c r="I373">
        <v>172.2</v>
      </c>
      <c r="J373">
        <v>161</v>
      </c>
      <c r="K373">
        <v>175.6</v>
      </c>
      <c r="L373">
        <v>122.7</v>
      </c>
      <c r="M373">
        <v>218</v>
      </c>
      <c r="N373">
        <v>173.4</v>
      </c>
      <c r="O373">
        <v>194.2</v>
      </c>
      <c r="P373">
        <v>179.1</v>
      </c>
    </row>
  </sheetData>
  <autoFilter ref="A1:P373" xr:uid="{FD4E85E1-5313-4E8B-B34F-F676CA313CBD}">
    <filterColumn colId="2">
      <filters>
        <filter val="June"/>
        <filter val="May"/>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961A-C360-4315-96C6-146881BB5DD3}">
  <dimension ref="A1:P64"/>
  <sheetViews>
    <sheetView workbookViewId="0">
      <pane xSplit="3" ySplit="1" topLeftCell="D37" activePane="bottomRight" state="frozen"/>
      <selection pane="topRight" activeCell="D1" sqref="D1"/>
      <selection pane="bottomLeft" activeCell="A2" sqref="A2"/>
      <selection pane="bottomRight" activeCell="G57" sqref="G57"/>
    </sheetView>
  </sheetViews>
  <sheetFormatPr defaultRowHeight="15" x14ac:dyDescent="0.25"/>
  <cols>
    <col min="1" max="1" width="11.28515625" bestFit="1" customWidth="1"/>
    <col min="2" max="2" width="6.85546875" bestFit="1" customWidth="1"/>
    <col min="3" max="3" width="9" bestFit="1" customWidth="1"/>
    <col min="4" max="4" width="21" bestFit="1" customWidth="1"/>
    <col min="5" max="5" width="14.7109375" bestFit="1" customWidth="1"/>
    <col min="6" max="6" width="12" bestFit="1" customWidth="1"/>
    <col min="7" max="7" width="18.5703125" bestFit="1" customWidth="1"/>
    <col min="8" max="8" width="13.42578125" bestFit="1" customWidth="1"/>
    <col min="9" max="9" width="12" bestFit="1" customWidth="1"/>
    <col min="10" max="10" width="12.42578125" bestFit="1" customWidth="1"/>
    <col min="11" max="11" width="20.28515625" bestFit="1" customWidth="1"/>
    <col min="12" max="12" width="24.28515625" bestFit="1" customWidth="1"/>
    <col min="13" max="13" width="12" bestFit="1" customWidth="1"/>
    <col min="14" max="14" width="24.28515625" bestFit="1" customWidth="1"/>
    <col min="15" max="15" width="33.5703125" bestFit="1" customWidth="1"/>
    <col min="16" max="16" width="20.28515625" bestFit="1" customWidth="1"/>
  </cols>
  <sheetData>
    <row r="1" spans="1:16" x14ac:dyDescent="0.25">
      <c r="A1" s="38" t="s">
        <v>30</v>
      </c>
      <c r="B1" s="38" t="s">
        <v>31</v>
      </c>
      <c r="C1" s="38" t="s">
        <v>32</v>
      </c>
      <c r="D1" s="38" t="s">
        <v>33</v>
      </c>
      <c r="E1" s="38" t="s">
        <v>34</v>
      </c>
      <c r="F1" s="38" t="s">
        <v>35</v>
      </c>
      <c r="G1" s="38" t="s">
        <v>36</v>
      </c>
      <c r="H1" s="38" t="s">
        <v>37</v>
      </c>
      <c r="I1" s="38" t="s">
        <v>38</v>
      </c>
      <c r="J1" s="38" t="s">
        <v>39</v>
      </c>
      <c r="K1" s="38" t="s">
        <v>40</v>
      </c>
      <c r="L1" s="38" t="s">
        <v>41</v>
      </c>
      <c r="M1" s="38" t="s">
        <v>42</v>
      </c>
      <c r="N1" s="38" t="s">
        <v>43</v>
      </c>
      <c r="O1" s="38" t="s">
        <v>44</v>
      </c>
      <c r="P1" s="38" t="s">
        <v>45</v>
      </c>
    </row>
    <row r="2" spans="1:16" x14ac:dyDescent="0.25">
      <c r="A2" t="s">
        <v>60</v>
      </c>
      <c r="B2">
        <v>2013</v>
      </c>
      <c r="C2" t="s">
        <v>167</v>
      </c>
      <c r="D2">
        <v>110.9</v>
      </c>
      <c r="E2">
        <v>109.8</v>
      </c>
      <c r="F2">
        <v>105.9</v>
      </c>
      <c r="G2">
        <v>107.5</v>
      </c>
      <c r="H2">
        <v>105.3</v>
      </c>
      <c r="I2">
        <v>108.1</v>
      </c>
      <c r="J2">
        <v>107.3</v>
      </c>
      <c r="K2">
        <v>106.1</v>
      </c>
      <c r="L2">
        <v>103.7</v>
      </c>
      <c r="M2">
        <v>104</v>
      </c>
      <c r="N2">
        <v>107.4</v>
      </c>
      <c r="O2">
        <v>109.9</v>
      </c>
      <c r="P2">
        <v>108.1</v>
      </c>
    </row>
    <row r="3" spans="1:16" x14ac:dyDescent="0.25">
      <c r="A3" t="s">
        <v>85</v>
      </c>
      <c r="B3">
        <v>2013</v>
      </c>
      <c r="C3" t="s">
        <v>167</v>
      </c>
      <c r="D3">
        <v>115.4</v>
      </c>
      <c r="E3">
        <v>114.2</v>
      </c>
      <c r="F3">
        <v>102.7</v>
      </c>
      <c r="G3">
        <v>105.5</v>
      </c>
      <c r="H3">
        <v>101.5</v>
      </c>
      <c r="I3">
        <v>110.6</v>
      </c>
      <c r="J3">
        <v>123.7</v>
      </c>
      <c r="K3">
        <v>105.2</v>
      </c>
      <c r="L3">
        <v>101.9</v>
      </c>
      <c r="M3">
        <v>105</v>
      </c>
      <c r="N3">
        <v>109.1</v>
      </c>
      <c r="O3">
        <v>111.3</v>
      </c>
      <c r="P3">
        <v>111.1</v>
      </c>
    </row>
    <row r="4" spans="1:16" x14ac:dyDescent="0.25">
      <c r="A4" t="s">
        <v>104</v>
      </c>
      <c r="B4">
        <v>2013</v>
      </c>
      <c r="C4" t="s">
        <v>167</v>
      </c>
      <c r="D4">
        <v>112.3</v>
      </c>
      <c r="E4">
        <v>111.3</v>
      </c>
      <c r="F4">
        <v>104.7</v>
      </c>
      <c r="G4">
        <v>106.8</v>
      </c>
      <c r="H4">
        <v>103.9</v>
      </c>
      <c r="I4">
        <v>109.3</v>
      </c>
      <c r="J4">
        <v>112.9</v>
      </c>
      <c r="K4">
        <v>105.8</v>
      </c>
      <c r="L4">
        <v>103.1</v>
      </c>
      <c r="M4">
        <v>104.3</v>
      </c>
      <c r="N4">
        <v>108.1</v>
      </c>
      <c r="O4">
        <v>110.5</v>
      </c>
      <c r="P4">
        <v>109.2</v>
      </c>
    </row>
    <row r="5" spans="1:16" x14ac:dyDescent="0.25">
      <c r="A5" t="s">
        <v>60</v>
      </c>
      <c r="B5">
        <v>2013</v>
      </c>
      <c r="C5" t="s">
        <v>177</v>
      </c>
      <c r="D5">
        <v>112.3</v>
      </c>
      <c r="E5">
        <v>112.1</v>
      </c>
      <c r="F5">
        <v>108.1</v>
      </c>
      <c r="G5">
        <v>108.3</v>
      </c>
      <c r="H5">
        <v>105.9</v>
      </c>
      <c r="I5">
        <v>109.2</v>
      </c>
      <c r="J5">
        <v>118</v>
      </c>
      <c r="K5">
        <v>106.8</v>
      </c>
      <c r="L5">
        <v>104.1</v>
      </c>
      <c r="M5">
        <v>105.4</v>
      </c>
      <c r="N5">
        <v>108.2</v>
      </c>
      <c r="O5">
        <v>111</v>
      </c>
      <c r="P5">
        <v>110.6</v>
      </c>
    </row>
    <row r="6" spans="1:16" x14ac:dyDescent="0.25">
      <c r="A6" t="s">
        <v>85</v>
      </c>
      <c r="B6">
        <v>2013</v>
      </c>
      <c r="C6" t="s">
        <v>177</v>
      </c>
      <c r="D6">
        <v>117</v>
      </c>
      <c r="E6">
        <v>120.1</v>
      </c>
      <c r="F6">
        <v>112.5</v>
      </c>
      <c r="G6">
        <v>107.3</v>
      </c>
      <c r="H6">
        <v>101.3</v>
      </c>
      <c r="I6">
        <v>112.4</v>
      </c>
      <c r="J6">
        <v>143.6</v>
      </c>
      <c r="K6">
        <v>105.4</v>
      </c>
      <c r="L6">
        <v>101.4</v>
      </c>
      <c r="M6">
        <v>106.4</v>
      </c>
      <c r="N6">
        <v>110</v>
      </c>
      <c r="O6">
        <v>112.2</v>
      </c>
      <c r="P6">
        <v>115</v>
      </c>
    </row>
    <row r="7" spans="1:16" x14ac:dyDescent="0.25">
      <c r="A7" t="s">
        <v>104</v>
      </c>
      <c r="B7">
        <v>2013</v>
      </c>
      <c r="C7" t="s">
        <v>177</v>
      </c>
      <c r="D7">
        <v>113.8</v>
      </c>
      <c r="E7">
        <v>114.9</v>
      </c>
      <c r="F7">
        <v>109.8</v>
      </c>
      <c r="G7">
        <v>107.9</v>
      </c>
      <c r="H7">
        <v>104.2</v>
      </c>
      <c r="I7">
        <v>110.7</v>
      </c>
      <c r="J7">
        <v>126.7</v>
      </c>
      <c r="K7">
        <v>106.3</v>
      </c>
      <c r="L7">
        <v>103.2</v>
      </c>
      <c r="M7">
        <v>105.7</v>
      </c>
      <c r="N7">
        <v>109</v>
      </c>
      <c r="O7">
        <v>111.6</v>
      </c>
      <c r="P7">
        <v>112.2</v>
      </c>
    </row>
    <row r="8" spans="1:16" x14ac:dyDescent="0.25">
      <c r="A8" t="s">
        <v>60</v>
      </c>
      <c r="B8">
        <v>2014</v>
      </c>
      <c r="C8" t="s">
        <v>167</v>
      </c>
      <c r="D8">
        <v>120.3</v>
      </c>
      <c r="E8">
        <v>120.2</v>
      </c>
      <c r="F8">
        <v>116.9</v>
      </c>
      <c r="G8">
        <v>118</v>
      </c>
      <c r="H8">
        <v>110.1</v>
      </c>
      <c r="I8">
        <v>126.3</v>
      </c>
      <c r="J8">
        <v>123.9</v>
      </c>
      <c r="K8">
        <v>111.5</v>
      </c>
      <c r="L8">
        <v>103.5</v>
      </c>
      <c r="M8">
        <v>111.6</v>
      </c>
      <c r="N8">
        <v>114.2</v>
      </c>
      <c r="O8">
        <v>119.2</v>
      </c>
      <c r="P8">
        <v>118.2</v>
      </c>
    </row>
    <row r="9" spans="1:16" x14ac:dyDescent="0.25">
      <c r="A9" t="s">
        <v>85</v>
      </c>
      <c r="B9">
        <v>2014</v>
      </c>
      <c r="C9" t="s">
        <v>167</v>
      </c>
      <c r="D9">
        <v>122.7</v>
      </c>
      <c r="E9">
        <v>124.1</v>
      </c>
      <c r="F9">
        <v>114.2</v>
      </c>
      <c r="G9">
        <v>119.1</v>
      </c>
      <c r="H9">
        <v>103.5</v>
      </c>
      <c r="I9">
        <v>129.19999999999999</v>
      </c>
      <c r="J9">
        <v>127</v>
      </c>
      <c r="K9">
        <v>112.6</v>
      </c>
      <c r="L9">
        <v>101.3</v>
      </c>
      <c r="M9">
        <v>117</v>
      </c>
      <c r="N9">
        <v>112.9</v>
      </c>
      <c r="O9">
        <v>121.7</v>
      </c>
      <c r="P9">
        <v>120</v>
      </c>
    </row>
    <row r="10" spans="1:16" x14ac:dyDescent="0.25">
      <c r="A10" t="s">
        <v>104</v>
      </c>
      <c r="B10">
        <v>2014</v>
      </c>
      <c r="C10" t="s">
        <v>167</v>
      </c>
      <c r="D10">
        <v>121.1</v>
      </c>
      <c r="E10">
        <v>121.6</v>
      </c>
      <c r="F10">
        <v>115.9</v>
      </c>
      <c r="G10">
        <v>118.4</v>
      </c>
      <c r="H10">
        <v>107.7</v>
      </c>
      <c r="I10">
        <v>127.7</v>
      </c>
      <c r="J10">
        <v>125</v>
      </c>
      <c r="K10">
        <v>111.9</v>
      </c>
      <c r="L10">
        <v>102.8</v>
      </c>
      <c r="M10">
        <v>113.4</v>
      </c>
      <c r="N10">
        <v>113.7</v>
      </c>
      <c r="O10">
        <v>120.4</v>
      </c>
      <c r="P10">
        <v>118.9</v>
      </c>
    </row>
    <row r="11" spans="1:16" x14ac:dyDescent="0.25">
      <c r="A11" t="s">
        <v>60</v>
      </c>
      <c r="B11">
        <v>2014</v>
      </c>
      <c r="C11" t="s">
        <v>177</v>
      </c>
      <c r="D11">
        <v>120.7</v>
      </c>
      <c r="E11">
        <v>121.6</v>
      </c>
      <c r="F11">
        <v>116.1</v>
      </c>
      <c r="G11">
        <v>119.3</v>
      </c>
      <c r="H11">
        <v>110.3</v>
      </c>
      <c r="I11">
        <v>125.8</v>
      </c>
      <c r="J11">
        <v>129.30000000000001</v>
      </c>
      <c r="K11">
        <v>112.2</v>
      </c>
      <c r="L11">
        <v>103.6</v>
      </c>
      <c r="M11">
        <v>112.3</v>
      </c>
      <c r="N11">
        <v>114.9</v>
      </c>
      <c r="O11">
        <v>120.1</v>
      </c>
      <c r="P11">
        <v>119.5</v>
      </c>
    </row>
    <row r="12" spans="1:16" x14ac:dyDescent="0.25">
      <c r="A12" t="s">
        <v>85</v>
      </c>
      <c r="B12">
        <v>2014</v>
      </c>
      <c r="C12" t="s">
        <v>177</v>
      </c>
      <c r="D12">
        <v>123.1</v>
      </c>
      <c r="E12">
        <v>125.9</v>
      </c>
      <c r="F12">
        <v>115.4</v>
      </c>
      <c r="G12">
        <v>120.4</v>
      </c>
      <c r="H12">
        <v>103.4</v>
      </c>
      <c r="I12">
        <v>131.19999999999999</v>
      </c>
      <c r="J12">
        <v>137.5</v>
      </c>
      <c r="K12">
        <v>112.8</v>
      </c>
      <c r="L12">
        <v>101.4</v>
      </c>
      <c r="M12">
        <v>118.3</v>
      </c>
      <c r="N12">
        <v>113.2</v>
      </c>
      <c r="O12">
        <v>122.4</v>
      </c>
      <c r="P12">
        <v>122</v>
      </c>
    </row>
    <row r="13" spans="1:16" x14ac:dyDescent="0.25">
      <c r="A13" t="s">
        <v>104</v>
      </c>
      <c r="B13">
        <v>2014</v>
      </c>
      <c r="C13" t="s">
        <v>177</v>
      </c>
      <c r="D13">
        <v>121.5</v>
      </c>
      <c r="E13">
        <v>123.1</v>
      </c>
      <c r="F13">
        <v>115.8</v>
      </c>
      <c r="G13">
        <v>119.7</v>
      </c>
      <c r="H13">
        <v>107.8</v>
      </c>
      <c r="I13">
        <v>128.30000000000001</v>
      </c>
      <c r="J13">
        <v>132.1</v>
      </c>
      <c r="K13">
        <v>112.4</v>
      </c>
      <c r="L13">
        <v>102.9</v>
      </c>
      <c r="M13">
        <v>114.3</v>
      </c>
      <c r="N13">
        <v>114.2</v>
      </c>
      <c r="O13">
        <v>121.2</v>
      </c>
      <c r="P13">
        <v>120.4</v>
      </c>
    </row>
    <row r="14" spans="1:16" x14ac:dyDescent="0.25">
      <c r="A14" t="s">
        <v>60</v>
      </c>
      <c r="B14">
        <v>2015</v>
      </c>
      <c r="C14" t="s">
        <v>167</v>
      </c>
      <c r="D14">
        <v>123.5</v>
      </c>
      <c r="E14">
        <v>127.1</v>
      </c>
      <c r="F14">
        <v>117.3</v>
      </c>
      <c r="G14">
        <v>127.7</v>
      </c>
      <c r="H14">
        <v>112.5</v>
      </c>
      <c r="I14">
        <v>134.1</v>
      </c>
      <c r="J14">
        <v>128.5</v>
      </c>
      <c r="K14">
        <v>124.3</v>
      </c>
      <c r="L14">
        <v>97.6</v>
      </c>
      <c r="M14">
        <v>120.7</v>
      </c>
      <c r="N14">
        <v>120.2</v>
      </c>
      <c r="O14">
        <v>129.80000000000001</v>
      </c>
      <c r="P14">
        <v>124.4</v>
      </c>
    </row>
    <row r="15" spans="1:16" x14ac:dyDescent="0.25">
      <c r="A15" t="s">
        <v>85</v>
      </c>
      <c r="B15">
        <v>2015</v>
      </c>
      <c r="C15" t="s">
        <v>167</v>
      </c>
      <c r="D15">
        <v>123.8</v>
      </c>
      <c r="E15">
        <v>129.69999999999999</v>
      </c>
      <c r="F15">
        <v>111.3</v>
      </c>
      <c r="G15">
        <v>126.6</v>
      </c>
      <c r="H15">
        <v>105.2</v>
      </c>
      <c r="I15">
        <v>130.80000000000001</v>
      </c>
      <c r="J15">
        <v>135.6</v>
      </c>
      <c r="K15">
        <v>142.6</v>
      </c>
      <c r="L15">
        <v>90.8</v>
      </c>
      <c r="M15">
        <v>128.80000000000001</v>
      </c>
      <c r="N15">
        <v>117.7</v>
      </c>
      <c r="O15">
        <v>129.9</v>
      </c>
      <c r="P15">
        <v>126.1</v>
      </c>
    </row>
    <row r="16" spans="1:16" x14ac:dyDescent="0.25">
      <c r="A16" t="s">
        <v>104</v>
      </c>
      <c r="B16">
        <v>2015</v>
      </c>
      <c r="C16" t="s">
        <v>167</v>
      </c>
      <c r="D16">
        <v>123.6</v>
      </c>
      <c r="E16">
        <v>128</v>
      </c>
      <c r="F16">
        <v>115</v>
      </c>
      <c r="G16">
        <v>127.3</v>
      </c>
      <c r="H16">
        <v>109.8</v>
      </c>
      <c r="I16">
        <v>132.6</v>
      </c>
      <c r="J16">
        <v>130.9</v>
      </c>
      <c r="K16">
        <v>130.5</v>
      </c>
      <c r="L16">
        <v>95.3</v>
      </c>
      <c r="M16">
        <v>123.4</v>
      </c>
      <c r="N16">
        <v>119.2</v>
      </c>
      <c r="O16">
        <v>129.80000000000001</v>
      </c>
      <c r="P16">
        <v>125</v>
      </c>
    </row>
    <row r="17" spans="1:16" x14ac:dyDescent="0.25">
      <c r="A17" t="s">
        <v>60</v>
      </c>
      <c r="B17">
        <v>2015</v>
      </c>
      <c r="C17" t="s">
        <v>177</v>
      </c>
      <c r="D17">
        <v>124.1</v>
      </c>
      <c r="E17">
        <v>130.4</v>
      </c>
      <c r="F17">
        <v>122.1</v>
      </c>
      <c r="G17">
        <v>128.69999999999999</v>
      </c>
      <c r="H17">
        <v>114.1</v>
      </c>
      <c r="I17">
        <v>133.19999999999999</v>
      </c>
      <c r="J17">
        <v>135.19999999999999</v>
      </c>
      <c r="K17">
        <v>131.9</v>
      </c>
      <c r="L17">
        <v>96.3</v>
      </c>
      <c r="M17">
        <v>123</v>
      </c>
      <c r="N17">
        <v>121.1</v>
      </c>
      <c r="O17">
        <v>131.19999999999999</v>
      </c>
      <c r="P17">
        <v>126.6</v>
      </c>
    </row>
    <row r="18" spans="1:16" x14ac:dyDescent="0.25">
      <c r="A18" t="s">
        <v>85</v>
      </c>
      <c r="B18">
        <v>2015</v>
      </c>
      <c r="C18" t="s">
        <v>177</v>
      </c>
      <c r="D18">
        <v>123.6</v>
      </c>
      <c r="E18">
        <v>134.4</v>
      </c>
      <c r="F18">
        <v>120.9</v>
      </c>
      <c r="G18">
        <v>127.3</v>
      </c>
      <c r="H18">
        <v>106</v>
      </c>
      <c r="I18">
        <v>132.30000000000001</v>
      </c>
      <c r="J18">
        <v>146.69999999999999</v>
      </c>
      <c r="K18">
        <v>148.1</v>
      </c>
      <c r="L18">
        <v>89.8</v>
      </c>
      <c r="M18">
        <v>130.5</v>
      </c>
      <c r="N18">
        <v>118</v>
      </c>
      <c r="O18">
        <v>130.5</v>
      </c>
      <c r="P18">
        <v>128.5</v>
      </c>
    </row>
    <row r="19" spans="1:16" x14ac:dyDescent="0.25">
      <c r="A19" t="s">
        <v>104</v>
      </c>
      <c r="B19">
        <v>2015</v>
      </c>
      <c r="C19" t="s">
        <v>177</v>
      </c>
      <c r="D19">
        <v>123.9</v>
      </c>
      <c r="E19">
        <v>131.80000000000001</v>
      </c>
      <c r="F19">
        <v>121.6</v>
      </c>
      <c r="G19">
        <v>128.19999999999999</v>
      </c>
      <c r="H19">
        <v>111.1</v>
      </c>
      <c r="I19">
        <v>132.80000000000001</v>
      </c>
      <c r="J19">
        <v>139.1</v>
      </c>
      <c r="K19">
        <v>137.4</v>
      </c>
      <c r="L19">
        <v>94.1</v>
      </c>
      <c r="M19">
        <v>125.5</v>
      </c>
      <c r="N19">
        <v>119.8</v>
      </c>
      <c r="O19">
        <v>130.9</v>
      </c>
      <c r="P19">
        <v>127.3</v>
      </c>
    </row>
    <row r="20" spans="1:16" x14ac:dyDescent="0.25">
      <c r="A20" t="s">
        <v>60</v>
      </c>
      <c r="B20">
        <v>2016</v>
      </c>
      <c r="C20" t="s">
        <v>167</v>
      </c>
      <c r="D20">
        <v>127.6</v>
      </c>
      <c r="E20">
        <v>137.5</v>
      </c>
      <c r="F20">
        <v>124.4</v>
      </c>
      <c r="G20">
        <v>132.4</v>
      </c>
      <c r="H20">
        <v>118.2</v>
      </c>
      <c r="I20">
        <v>138.1</v>
      </c>
      <c r="J20">
        <v>141.80000000000001</v>
      </c>
      <c r="K20">
        <v>166</v>
      </c>
      <c r="L20">
        <v>107.5</v>
      </c>
      <c r="M20">
        <v>132.19999999999999</v>
      </c>
      <c r="N20">
        <v>126.1</v>
      </c>
      <c r="O20">
        <v>138.30000000000001</v>
      </c>
      <c r="P20">
        <v>133.6</v>
      </c>
    </row>
    <row r="21" spans="1:16" x14ac:dyDescent="0.25">
      <c r="A21" t="s">
        <v>85</v>
      </c>
      <c r="B21">
        <v>2016</v>
      </c>
      <c r="C21" t="s">
        <v>167</v>
      </c>
      <c r="D21">
        <v>125</v>
      </c>
      <c r="E21">
        <v>142.1</v>
      </c>
      <c r="F21">
        <v>127</v>
      </c>
      <c r="G21">
        <v>130.4</v>
      </c>
      <c r="H21">
        <v>109.6</v>
      </c>
      <c r="I21">
        <v>133.5</v>
      </c>
      <c r="J21">
        <v>151.4</v>
      </c>
      <c r="K21">
        <v>182.8</v>
      </c>
      <c r="L21">
        <v>111.1</v>
      </c>
      <c r="M21">
        <v>141.5</v>
      </c>
      <c r="N21">
        <v>121.5</v>
      </c>
      <c r="O21">
        <v>136.30000000000001</v>
      </c>
      <c r="P21">
        <v>134.6</v>
      </c>
    </row>
    <row r="22" spans="1:16" x14ac:dyDescent="0.25">
      <c r="A22" t="s">
        <v>104</v>
      </c>
      <c r="B22">
        <v>2016</v>
      </c>
      <c r="C22" t="s">
        <v>167</v>
      </c>
      <c r="D22">
        <v>126.8</v>
      </c>
      <c r="E22">
        <v>139.1</v>
      </c>
      <c r="F22">
        <v>125.4</v>
      </c>
      <c r="G22">
        <v>131.69999999999999</v>
      </c>
      <c r="H22">
        <v>115</v>
      </c>
      <c r="I22">
        <v>136</v>
      </c>
      <c r="J22">
        <v>145.1</v>
      </c>
      <c r="K22">
        <v>171.7</v>
      </c>
      <c r="L22">
        <v>108.7</v>
      </c>
      <c r="M22">
        <v>135.30000000000001</v>
      </c>
      <c r="N22">
        <v>124.2</v>
      </c>
      <c r="O22">
        <v>137.4</v>
      </c>
      <c r="P22">
        <v>134</v>
      </c>
    </row>
    <row r="23" spans="1:16" x14ac:dyDescent="0.25">
      <c r="A23" t="s">
        <v>60</v>
      </c>
      <c r="B23">
        <v>2016</v>
      </c>
      <c r="C23" t="s">
        <v>177</v>
      </c>
      <c r="D23">
        <v>128.6</v>
      </c>
      <c r="E23">
        <v>138.6</v>
      </c>
      <c r="F23">
        <v>126.6</v>
      </c>
      <c r="G23">
        <v>133.6</v>
      </c>
      <c r="H23">
        <v>118.6</v>
      </c>
      <c r="I23">
        <v>137.4</v>
      </c>
      <c r="J23">
        <v>152.5</v>
      </c>
      <c r="K23">
        <v>169.2</v>
      </c>
      <c r="L23">
        <v>108.8</v>
      </c>
      <c r="M23">
        <v>133.1</v>
      </c>
      <c r="N23">
        <v>126.4</v>
      </c>
      <c r="O23">
        <v>139.19999999999999</v>
      </c>
      <c r="P23">
        <v>136</v>
      </c>
    </row>
    <row r="24" spans="1:16" x14ac:dyDescent="0.25">
      <c r="A24" t="s">
        <v>85</v>
      </c>
      <c r="B24">
        <v>2016</v>
      </c>
      <c r="C24" t="s">
        <v>177</v>
      </c>
      <c r="D24">
        <v>125.9</v>
      </c>
      <c r="E24">
        <v>143.9</v>
      </c>
      <c r="F24">
        <v>130.9</v>
      </c>
      <c r="G24">
        <v>131</v>
      </c>
      <c r="H24">
        <v>110.2</v>
      </c>
      <c r="I24">
        <v>135.5</v>
      </c>
      <c r="J24">
        <v>173.7</v>
      </c>
      <c r="K24">
        <v>184.4</v>
      </c>
      <c r="L24">
        <v>112</v>
      </c>
      <c r="M24">
        <v>142.80000000000001</v>
      </c>
      <c r="N24">
        <v>121.6</v>
      </c>
      <c r="O24">
        <v>136.9</v>
      </c>
      <c r="P24">
        <v>138.19999999999999</v>
      </c>
    </row>
    <row r="25" spans="1:16" x14ac:dyDescent="0.25">
      <c r="A25" t="s">
        <v>104</v>
      </c>
      <c r="B25">
        <v>2016</v>
      </c>
      <c r="C25" t="s">
        <v>177</v>
      </c>
      <c r="D25">
        <v>127.7</v>
      </c>
      <c r="E25">
        <v>140.5</v>
      </c>
      <c r="F25">
        <v>128.30000000000001</v>
      </c>
      <c r="G25">
        <v>132.6</v>
      </c>
      <c r="H25">
        <v>115.5</v>
      </c>
      <c r="I25">
        <v>136.5</v>
      </c>
      <c r="J25">
        <v>159.69999999999999</v>
      </c>
      <c r="K25">
        <v>174.3</v>
      </c>
      <c r="L25">
        <v>109.9</v>
      </c>
      <c r="M25">
        <v>136.30000000000001</v>
      </c>
      <c r="N25">
        <v>124.4</v>
      </c>
      <c r="O25">
        <v>138.1</v>
      </c>
      <c r="P25">
        <v>136.80000000000001</v>
      </c>
    </row>
    <row r="26" spans="1:16" x14ac:dyDescent="0.25">
      <c r="A26" t="s">
        <v>60</v>
      </c>
      <c r="B26">
        <v>2017</v>
      </c>
      <c r="C26" t="s">
        <v>167</v>
      </c>
      <c r="D26">
        <v>133.1</v>
      </c>
      <c r="E26">
        <v>140.30000000000001</v>
      </c>
      <c r="F26">
        <v>126.8</v>
      </c>
      <c r="G26">
        <v>138.19999999999999</v>
      </c>
      <c r="H26">
        <v>120.8</v>
      </c>
      <c r="I26">
        <v>140.19999999999999</v>
      </c>
      <c r="J26">
        <v>123.8</v>
      </c>
      <c r="K26">
        <v>141.80000000000001</v>
      </c>
      <c r="L26">
        <v>118.6</v>
      </c>
      <c r="M26">
        <v>134</v>
      </c>
      <c r="N26">
        <v>130.30000000000001</v>
      </c>
      <c r="O26">
        <v>145.80000000000001</v>
      </c>
      <c r="P26">
        <v>133.80000000000001</v>
      </c>
    </row>
    <row r="27" spans="1:16" x14ac:dyDescent="0.25">
      <c r="A27" t="s">
        <v>85</v>
      </c>
      <c r="B27">
        <v>2017</v>
      </c>
      <c r="C27" t="s">
        <v>167</v>
      </c>
      <c r="D27">
        <v>132.6</v>
      </c>
      <c r="E27">
        <v>144.1</v>
      </c>
      <c r="F27">
        <v>125.6</v>
      </c>
      <c r="G27">
        <v>136.80000000000001</v>
      </c>
      <c r="H27">
        <v>113.4</v>
      </c>
      <c r="I27">
        <v>135.19999999999999</v>
      </c>
      <c r="J27">
        <v>129.19999999999999</v>
      </c>
      <c r="K27">
        <v>131.5</v>
      </c>
      <c r="L27">
        <v>121</v>
      </c>
      <c r="M27">
        <v>139.9</v>
      </c>
      <c r="N27">
        <v>123.8</v>
      </c>
      <c r="O27">
        <v>142.9</v>
      </c>
      <c r="P27">
        <v>133.6</v>
      </c>
    </row>
    <row r="28" spans="1:16" x14ac:dyDescent="0.25">
      <c r="A28" t="s">
        <v>104</v>
      </c>
      <c r="B28">
        <v>2017</v>
      </c>
      <c r="C28" t="s">
        <v>167</v>
      </c>
      <c r="D28">
        <v>132.9</v>
      </c>
      <c r="E28">
        <v>141.6</v>
      </c>
      <c r="F28">
        <v>126.3</v>
      </c>
      <c r="G28">
        <v>137.69999999999999</v>
      </c>
      <c r="H28">
        <v>118.1</v>
      </c>
      <c r="I28">
        <v>137.9</v>
      </c>
      <c r="J28">
        <v>125.6</v>
      </c>
      <c r="K28">
        <v>138.30000000000001</v>
      </c>
      <c r="L28">
        <v>119.4</v>
      </c>
      <c r="M28">
        <v>136</v>
      </c>
      <c r="N28">
        <v>127.6</v>
      </c>
      <c r="O28">
        <v>144.5</v>
      </c>
      <c r="P28">
        <v>133.69999999999999</v>
      </c>
    </row>
    <row r="29" spans="1:16" x14ac:dyDescent="0.25">
      <c r="A29" t="s">
        <v>60</v>
      </c>
      <c r="B29">
        <v>2017</v>
      </c>
      <c r="C29" t="s">
        <v>177</v>
      </c>
      <c r="D29">
        <v>133.5</v>
      </c>
      <c r="E29">
        <v>143.69999999999999</v>
      </c>
      <c r="F29">
        <v>128</v>
      </c>
      <c r="G29">
        <v>138.6</v>
      </c>
      <c r="H29">
        <v>120.9</v>
      </c>
      <c r="I29">
        <v>140.9</v>
      </c>
      <c r="J29">
        <v>128.80000000000001</v>
      </c>
      <c r="K29">
        <v>140.19999999999999</v>
      </c>
      <c r="L29">
        <v>118.9</v>
      </c>
      <c r="M29">
        <v>133.5</v>
      </c>
      <c r="N29">
        <v>130.4</v>
      </c>
      <c r="O29">
        <v>146.5</v>
      </c>
      <c r="P29">
        <v>134.9</v>
      </c>
    </row>
    <row r="30" spans="1:16" x14ac:dyDescent="0.25">
      <c r="A30" t="s">
        <v>85</v>
      </c>
      <c r="B30">
        <v>2017</v>
      </c>
      <c r="C30" t="s">
        <v>177</v>
      </c>
      <c r="D30">
        <v>132.9</v>
      </c>
      <c r="E30">
        <v>148.69999999999999</v>
      </c>
      <c r="F30">
        <v>128.30000000000001</v>
      </c>
      <c r="G30">
        <v>137.30000000000001</v>
      </c>
      <c r="H30">
        <v>113.5</v>
      </c>
      <c r="I30">
        <v>137.19999999999999</v>
      </c>
      <c r="J30">
        <v>142.19999999999999</v>
      </c>
      <c r="K30">
        <v>128.19999999999999</v>
      </c>
      <c r="L30">
        <v>120.9</v>
      </c>
      <c r="M30">
        <v>138.80000000000001</v>
      </c>
      <c r="N30">
        <v>124.2</v>
      </c>
      <c r="O30">
        <v>143.1</v>
      </c>
      <c r="P30">
        <v>135.69999999999999</v>
      </c>
    </row>
    <row r="31" spans="1:16" x14ac:dyDescent="0.25">
      <c r="A31" t="s">
        <v>104</v>
      </c>
      <c r="B31">
        <v>2017</v>
      </c>
      <c r="C31" t="s">
        <v>177</v>
      </c>
      <c r="D31">
        <v>133.30000000000001</v>
      </c>
      <c r="E31">
        <v>145.5</v>
      </c>
      <c r="F31">
        <v>128.1</v>
      </c>
      <c r="G31">
        <v>138.1</v>
      </c>
      <c r="H31">
        <v>118.2</v>
      </c>
      <c r="I31">
        <v>139.19999999999999</v>
      </c>
      <c r="J31">
        <v>133.30000000000001</v>
      </c>
      <c r="K31">
        <v>136.19999999999999</v>
      </c>
      <c r="L31">
        <v>119.6</v>
      </c>
      <c r="M31">
        <v>135.30000000000001</v>
      </c>
      <c r="N31">
        <v>127.8</v>
      </c>
      <c r="O31">
        <v>144.9</v>
      </c>
      <c r="P31">
        <v>135.19999999999999</v>
      </c>
    </row>
    <row r="32" spans="1:16" x14ac:dyDescent="0.25">
      <c r="A32" t="s">
        <v>60</v>
      </c>
      <c r="B32">
        <v>2018</v>
      </c>
      <c r="C32" t="s">
        <v>167</v>
      </c>
      <c r="D32">
        <v>137.4</v>
      </c>
      <c r="E32">
        <v>145.69999999999999</v>
      </c>
      <c r="F32">
        <v>135.5</v>
      </c>
      <c r="G32">
        <v>142.9</v>
      </c>
      <c r="H32">
        <v>123.6</v>
      </c>
      <c r="I32">
        <v>157.5</v>
      </c>
      <c r="J32">
        <v>137.80000000000001</v>
      </c>
      <c r="K32">
        <v>127.2</v>
      </c>
      <c r="L32">
        <v>111.8</v>
      </c>
      <c r="M32">
        <v>137.4</v>
      </c>
      <c r="N32">
        <v>132.19999999999999</v>
      </c>
      <c r="O32">
        <v>154.30000000000001</v>
      </c>
      <c r="P32">
        <v>139.1</v>
      </c>
    </row>
    <row r="33" spans="1:16" x14ac:dyDescent="0.25">
      <c r="A33" t="s">
        <v>85</v>
      </c>
      <c r="B33">
        <v>2018</v>
      </c>
      <c r="C33" t="s">
        <v>167</v>
      </c>
      <c r="D33">
        <v>135</v>
      </c>
      <c r="E33">
        <v>148.19999999999999</v>
      </c>
      <c r="F33">
        <v>130.5</v>
      </c>
      <c r="G33">
        <v>140.69999999999999</v>
      </c>
      <c r="H33">
        <v>116.4</v>
      </c>
      <c r="I33">
        <v>151.30000000000001</v>
      </c>
      <c r="J33">
        <v>131.4</v>
      </c>
      <c r="K33">
        <v>112.8</v>
      </c>
      <c r="L33">
        <v>105.3</v>
      </c>
      <c r="M33">
        <v>139.6</v>
      </c>
      <c r="N33">
        <v>126.6</v>
      </c>
      <c r="O33">
        <v>148.69999999999999</v>
      </c>
      <c r="P33">
        <v>136.4</v>
      </c>
    </row>
    <row r="34" spans="1:16" x14ac:dyDescent="0.25">
      <c r="A34" t="s">
        <v>104</v>
      </c>
      <c r="B34">
        <v>2018</v>
      </c>
      <c r="C34" t="s">
        <v>167</v>
      </c>
      <c r="D34">
        <v>136.6</v>
      </c>
      <c r="E34">
        <v>146.6</v>
      </c>
      <c r="F34">
        <v>133.6</v>
      </c>
      <c r="G34">
        <v>142.1</v>
      </c>
      <c r="H34">
        <v>121</v>
      </c>
      <c r="I34">
        <v>154.6</v>
      </c>
      <c r="J34">
        <v>135.6</v>
      </c>
      <c r="K34">
        <v>122.3</v>
      </c>
      <c r="L34">
        <v>109.6</v>
      </c>
      <c r="M34">
        <v>138.1</v>
      </c>
      <c r="N34">
        <v>129.9</v>
      </c>
      <c r="O34">
        <v>151.69999999999999</v>
      </c>
      <c r="P34">
        <v>138.1</v>
      </c>
    </row>
    <row r="35" spans="1:16" x14ac:dyDescent="0.25">
      <c r="A35" t="s">
        <v>60</v>
      </c>
      <c r="B35">
        <v>2018</v>
      </c>
      <c r="C35" t="s">
        <v>177</v>
      </c>
      <c r="D35">
        <v>137.6</v>
      </c>
      <c r="E35">
        <v>148.1</v>
      </c>
      <c r="F35">
        <v>136.69999999999999</v>
      </c>
      <c r="G35">
        <v>143.19999999999999</v>
      </c>
      <c r="H35">
        <v>124</v>
      </c>
      <c r="I35">
        <v>154.1</v>
      </c>
      <c r="J35">
        <v>143.5</v>
      </c>
      <c r="K35">
        <v>126</v>
      </c>
      <c r="L35">
        <v>112.4</v>
      </c>
      <c r="M35">
        <v>137.6</v>
      </c>
      <c r="N35">
        <v>132.80000000000001</v>
      </c>
      <c r="O35">
        <v>154.30000000000001</v>
      </c>
      <c r="P35">
        <v>140</v>
      </c>
    </row>
    <row r="36" spans="1:16" x14ac:dyDescent="0.25">
      <c r="A36" t="s">
        <v>85</v>
      </c>
      <c r="B36">
        <v>2018</v>
      </c>
      <c r="C36" t="s">
        <v>177</v>
      </c>
      <c r="D36">
        <v>135.30000000000001</v>
      </c>
      <c r="E36">
        <v>149.69999999999999</v>
      </c>
      <c r="F36">
        <v>133.9</v>
      </c>
      <c r="G36">
        <v>140.80000000000001</v>
      </c>
      <c r="H36">
        <v>116.6</v>
      </c>
      <c r="I36">
        <v>152.19999999999999</v>
      </c>
      <c r="J36">
        <v>144</v>
      </c>
      <c r="K36">
        <v>112.3</v>
      </c>
      <c r="L36">
        <v>108.4</v>
      </c>
      <c r="M36">
        <v>140</v>
      </c>
      <c r="N36">
        <v>126.7</v>
      </c>
      <c r="O36">
        <v>149</v>
      </c>
      <c r="P36">
        <v>138.4</v>
      </c>
    </row>
    <row r="37" spans="1:16" x14ac:dyDescent="0.25">
      <c r="A37" t="s">
        <v>104</v>
      </c>
      <c r="B37">
        <v>2018</v>
      </c>
      <c r="C37" t="s">
        <v>177</v>
      </c>
      <c r="D37">
        <v>136.9</v>
      </c>
      <c r="E37">
        <v>148.69999999999999</v>
      </c>
      <c r="F37">
        <v>135.6</v>
      </c>
      <c r="G37">
        <v>142.30000000000001</v>
      </c>
      <c r="H37">
        <v>121.3</v>
      </c>
      <c r="I37">
        <v>153.19999999999999</v>
      </c>
      <c r="J37">
        <v>143.69999999999999</v>
      </c>
      <c r="K37">
        <v>121.4</v>
      </c>
      <c r="L37">
        <v>111.1</v>
      </c>
      <c r="M37">
        <v>138.4</v>
      </c>
      <c r="N37">
        <v>130.30000000000001</v>
      </c>
      <c r="O37">
        <v>151.80000000000001</v>
      </c>
      <c r="P37">
        <v>139.4</v>
      </c>
    </row>
    <row r="38" spans="1:16" x14ac:dyDescent="0.25">
      <c r="A38" t="s">
        <v>60</v>
      </c>
      <c r="B38">
        <v>2019</v>
      </c>
      <c r="C38" t="s">
        <v>167</v>
      </c>
      <c r="D38">
        <v>137.4</v>
      </c>
      <c r="E38">
        <v>159.5</v>
      </c>
      <c r="F38">
        <v>134.5</v>
      </c>
      <c r="G38">
        <v>142.6</v>
      </c>
      <c r="H38">
        <v>124</v>
      </c>
      <c r="I38">
        <v>143.69999999999999</v>
      </c>
      <c r="J38">
        <v>133.4</v>
      </c>
      <c r="K38">
        <v>125.1</v>
      </c>
      <c r="L38">
        <v>109.3</v>
      </c>
      <c r="M38">
        <v>139.30000000000001</v>
      </c>
      <c r="N38">
        <v>137.69999999999999</v>
      </c>
      <c r="O38">
        <v>156.4</v>
      </c>
      <c r="P38">
        <v>139.19999999999999</v>
      </c>
    </row>
    <row r="39" spans="1:16" x14ac:dyDescent="0.25">
      <c r="A39" t="s">
        <v>85</v>
      </c>
      <c r="B39">
        <v>2019</v>
      </c>
      <c r="C39" t="s">
        <v>167</v>
      </c>
      <c r="D39">
        <v>140.4</v>
      </c>
      <c r="E39">
        <v>156.69999999999999</v>
      </c>
      <c r="F39">
        <v>138.30000000000001</v>
      </c>
      <c r="G39">
        <v>142.4</v>
      </c>
      <c r="H39">
        <v>118.6</v>
      </c>
      <c r="I39">
        <v>149.69999999999999</v>
      </c>
      <c r="J39">
        <v>161.6</v>
      </c>
      <c r="K39">
        <v>124.4</v>
      </c>
      <c r="L39">
        <v>111.2</v>
      </c>
      <c r="M39">
        <v>141</v>
      </c>
      <c r="N39">
        <v>128.9</v>
      </c>
      <c r="O39">
        <v>154.5</v>
      </c>
      <c r="P39">
        <v>143.80000000000001</v>
      </c>
    </row>
    <row r="40" spans="1:16" x14ac:dyDescent="0.25">
      <c r="A40" t="s">
        <v>104</v>
      </c>
      <c r="B40">
        <v>2019</v>
      </c>
      <c r="C40" t="s">
        <v>167</v>
      </c>
      <c r="D40">
        <v>138.30000000000001</v>
      </c>
      <c r="E40">
        <v>158.5</v>
      </c>
      <c r="F40">
        <v>136</v>
      </c>
      <c r="G40">
        <v>142.5</v>
      </c>
      <c r="H40">
        <v>122</v>
      </c>
      <c r="I40">
        <v>146.5</v>
      </c>
      <c r="J40">
        <v>143</v>
      </c>
      <c r="K40">
        <v>124.9</v>
      </c>
      <c r="L40">
        <v>109.9</v>
      </c>
      <c r="M40">
        <v>139.9</v>
      </c>
      <c r="N40">
        <v>134</v>
      </c>
      <c r="O40">
        <v>155.5</v>
      </c>
      <c r="P40">
        <v>140.9</v>
      </c>
    </row>
    <row r="41" spans="1:16" x14ac:dyDescent="0.25">
      <c r="A41" t="s">
        <v>60</v>
      </c>
      <c r="B41">
        <v>2019</v>
      </c>
      <c r="C41" t="s">
        <v>177</v>
      </c>
      <c r="D41">
        <v>137.80000000000001</v>
      </c>
      <c r="E41">
        <v>163.5</v>
      </c>
      <c r="F41">
        <v>136.19999999999999</v>
      </c>
      <c r="G41">
        <v>143.19999999999999</v>
      </c>
      <c r="H41">
        <v>124.3</v>
      </c>
      <c r="I41">
        <v>143.30000000000001</v>
      </c>
      <c r="J41">
        <v>140.6</v>
      </c>
      <c r="K41">
        <v>128.69999999999999</v>
      </c>
      <c r="L41">
        <v>110.6</v>
      </c>
      <c r="M41">
        <v>140.4</v>
      </c>
      <c r="N41">
        <v>138</v>
      </c>
      <c r="O41">
        <v>156.6</v>
      </c>
      <c r="P41">
        <v>141</v>
      </c>
    </row>
    <row r="42" spans="1:16" x14ac:dyDescent="0.25">
      <c r="A42" t="s">
        <v>85</v>
      </c>
      <c r="B42">
        <v>2019</v>
      </c>
      <c r="C42" t="s">
        <v>177</v>
      </c>
      <c r="D42">
        <v>140.69999999999999</v>
      </c>
      <c r="E42">
        <v>159.6</v>
      </c>
      <c r="F42">
        <v>140.4</v>
      </c>
      <c r="G42">
        <v>143.4</v>
      </c>
      <c r="H42">
        <v>118.6</v>
      </c>
      <c r="I42">
        <v>150.9</v>
      </c>
      <c r="J42">
        <v>169.8</v>
      </c>
      <c r="K42">
        <v>127.4</v>
      </c>
      <c r="L42">
        <v>111.8</v>
      </c>
      <c r="M42">
        <v>141</v>
      </c>
      <c r="N42">
        <v>129</v>
      </c>
      <c r="O42">
        <v>155.1</v>
      </c>
      <c r="P42">
        <v>145.6</v>
      </c>
    </row>
    <row r="43" spans="1:16" x14ac:dyDescent="0.25">
      <c r="A43" t="s">
        <v>104</v>
      </c>
      <c r="B43">
        <v>2019</v>
      </c>
      <c r="C43" t="s">
        <v>177</v>
      </c>
      <c r="D43">
        <v>138.69999999999999</v>
      </c>
      <c r="E43">
        <v>162.1</v>
      </c>
      <c r="F43">
        <v>137.80000000000001</v>
      </c>
      <c r="G43">
        <v>143.30000000000001</v>
      </c>
      <c r="H43">
        <v>122.2</v>
      </c>
      <c r="I43">
        <v>146.80000000000001</v>
      </c>
      <c r="J43">
        <v>150.5</v>
      </c>
      <c r="K43">
        <v>128.30000000000001</v>
      </c>
      <c r="L43">
        <v>111</v>
      </c>
      <c r="M43">
        <v>140.6</v>
      </c>
      <c r="N43">
        <v>134.19999999999999</v>
      </c>
      <c r="O43">
        <v>155.9</v>
      </c>
      <c r="P43">
        <v>142.69999999999999</v>
      </c>
    </row>
    <row r="44" spans="1:16" x14ac:dyDescent="0.25">
      <c r="A44" t="s">
        <v>60</v>
      </c>
      <c r="B44">
        <v>2020</v>
      </c>
      <c r="C44" t="s">
        <v>167</v>
      </c>
      <c r="D44">
        <v>147.69696969696966</v>
      </c>
      <c r="E44">
        <v>184.17999999999998</v>
      </c>
      <c r="F44">
        <v>156.71818181818185</v>
      </c>
      <c r="G44">
        <v>152.9969696969697</v>
      </c>
      <c r="H44">
        <v>136.26363636363635</v>
      </c>
      <c r="I44">
        <v>147.43636363636361</v>
      </c>
      <c r="J44">
        <v>187.67575757575756</v>
      </c>
      <c r="K44">
        <v>149.42424242424246</v>
      </c>
      <c r="L44">
        <v>115.56363636363636</v>
      </c>
      <c r="M44">
        <v>157.8757575757576</v>
      </c>
      <c r="N44">
        <v>140.23636363636362</v>
      </c>
      <c r="O44">
        <v>161.81333333333339</v>
      </c>
      <c r="P44">
        <v>156.56666666666666</v>
      </c>
    </row>
    <row r="45" spans="1:16" x14ac:dyDescent="0.25">
      <c r="A45" t="s">
        <v>85</v>
      </c>
      <c r="B45">
        <v>2020</v>
      </c>
      <c r="C45" t="s">
        <v>167</v>
      </c>
      <c r="D45">
        <v>147.69696969696966</v>
      </c>
      <c r="E45">
        <v>184.17999999999998</v>
      </c>
      <c r="F45">
        <v>156.71818181818185</v>
      </c>
      <c r="G45">
        <v>152.9969696969697</v>
      </c>
      <c r="H45">
        <v>136.26363636363635</v>
      </c>
      <c r="I45">
        <v>147.43636363636361</v>
      </c>
      <c r="J45">
        <v>187.67575757575756</v>
      </c>
      <c r="K45">
        <v>149.42424242424246</v>
      </c>
      <c r="L45">
        <v>115.56363636363636</v>
      </c>
      <c r="M45">
        <v>157.8757575757576</v>
      </c>
      <c r="N45">
        <v>140.23636363636362</v>
      </c>
      <c r="O45">
        <v>161.81333333333339</v>
      </c>
      <c r="P45">
        <v>156.56666666666666</v>
      </c>
    </row>
    <row r="46" spans="1:16" x14ac:dyDescent="0.25">
      <c r="A46" t="s">
        <v>104</v>
      </c>
      <c r="B46">
        <v>2020</v>
      </c>
      <c r="C46" t="s">
        <v>167</v>
      </c>
      <c r="D46">
        <v>147.69696969696966</v>
      </c>
      <c r="E46">
        <v>184.17999999999998</v>
      </c>
      <c r="F46">
        <v>156.71818181818185</v>
      </c>
      <c r="G46">
        <v>152.9969696969697</v>
      </c>
      <c r="H46">
        <v>136.26363636363635</v>
      </c>
      <c r="I46">
        <v>147.43636363636361</v>
      </c>
      <c r="J46">
        <v>187.67575757575756</v>
      </c>
      <c r="K46">
        <v>149.42424242424246</v>
      </c>
      <c r="L46">
        <v>115.56363636363636</v>
      </c>
      <c r="M46">
        <v>157.8757575757576</v>
      </c>
      <c r="N46">
        <v>140.23636363636362</v>
      </c>
      <c r="O46">
        <v>161.81333333333339</v>
      </c>
      <c r="P46">
        <v>156.56666666666666</v>
      </c>
    </row>
    <row r="47" spans="1:16" x14ac:dyDescent="0.25">
      <c r="A47" t="s">
        <v>60</v>
      </c>
      <c r="B47">
        <v>2020</v>
      </c>
      <c r="C47" t="s">
        <v>177</v>
      </c>
      <c r="D47">
        <v>148.19999999999999</v>
      </c>
      <c r="E47">
        <v>190.3</v>
      </c>
      <c r="F47">
        <v>149.4</v>
      </c>
      <c r="G47">
        <v>153.30000000000001</v>
      </c>
      <c r="H47">
        <v>138.19999999999999</v>
      </c>
      <c r="I47">
        <v>143.19999999999999</v>
      </c>
      <c r="J47">
        <v>148.9</v>
      </c>
      <c r="K47">
        <v>150.30000000000001</v>
      </c>
      <c r="L47">
        <v>113.2</v>
      </c>
      <c r="M47">
        <v>159.80000000000001</v>
      </c>
      <c r="N47">
        <v>142.1</v>
      </c>
      <c r="O47">
        <v>161.80000000000001</v>
      </c>
      <c r="P47">
        <v>152.30000000000001</v>
      </c>
    </row>
    <row r="48" spans="1:16" x14ac:dyDescent="0.25">
      <c r="A48" t="s">
        <v>85</v>
      </c>
      <c r="B48">
        <v>2020</v>
      </c>
      <c r="C48" t="s">
        <v>177</v>
      </c>
      <c r="D48">
        <v>152.69999999999999</v>
      </c>
      <c r="E48">
        <v>197</v>
      </c>
      <c r="F48">
        <v>154.6</v>
      </c>
      <c r="G48">
        <v>153.4</v>
      </c>
      <c r="H48">
        <v>132.9</v>
      </c>
      <c r="I48">
        <v>151.80000000000001</v>
      </c>
      <c r="J48">
        <v>171.2</v>
      </c>
      <c r="K48">
        <v>152</v>
      </c>
      <c r="L48">
        <v>116.3</v>
      </c>
      <c r="M48">
        <v>158.80000000000001</v>
      </c>
      <c r="N48">
        <v>135.6</v>
      </c>
      <c r="O48">
        <v>161.69999999999999</v>
      </c>
      <c r="P48">
        <v>157</v>
      </c>
    </row>
    <row r="49" spans="1:16" x14ac:dyDescent="0.25">
      <c r="A49" t="s">
        <v>104</v>
      </c>
      <c r="B49">
        <v>2020</v>
      </c>
      <c r="C49" t="s">
        <v>177</v>
      </c>
      <c r="D49">
        <v>149.6</v>
      </c>
      <c r="E49">
        <v>192.7</v>
      </c>
      <c r="F49">
        <v>151.4</v>
      </c>
      <c r="G49">
        <v>153.30000000000001</v>
      </c>
      <c r="H49">
        <v>136.30000000000001</v>
      </c>
      <c r="I49">
        <v>147.19999999999999</v>
      </c>
      <c r="J49">
        <v>156.5</v>
      </c>
      <c r="K49">
        <v>150.9</v>
      </c>
      <c r="L49">
        <v>114.2</v>
      </c>
      <c r="M49">
        <v>159.5</v>
      </c>
      <c r="N49">
        <v>139.4</v>
      </c>
      <c r="O49">
        <v>161.80000000000001</v>
      </c>
      <c r="P49">
        <v>154</v>
      </c>
    </row>
    <row r="50" spans="1:16" x14ac:dyDescent="0.25">
      <c r="A50" t="s">
        <v>60</v>
      </c>
      <c r="B50">
        <v>2021</v>
      </c>
      <c r="C50" t="s">
        <v>167</v>
      </c>
      <c r="D50">
        <v>145.1</v>
      </c>
      <c r="E50">
        <v>198.5</v>
      </c>
      <c r="F50">
        <v>168.6</v>
      </c>
      <c r="G50">
        <v>155.80000000000001</v>
      </c>
      <c r="H50">
        <v>184.4</v>
      </c>
      <c r="I50">
        <v>162.30000000000001</v>
      </c>
      <c r="J50">
        <v>138.4</v>
      </c>
      <c r="K50">
        <v>165.1</v>
      </c>
      <c r="L50">
        <v>114.3</v>
      </c>
      <c r="M50">
        <v>169.7</v>
      </c>
      <c r="N50">
        <v>164.6</v>
      </c>
      <c r="O50">
        <v>169.8</v>
      </c>
      <c r="P50">
        <v>158.69999999999999</v>
      </c>
    </row>
    <row r="51" spans="1:16" x14ac:dyDescent="0.25">
      <c r="A51" t="s">
        <v>85</v>
      </c>
      <c r="B51">
        <v>2021</v>
      </c>
      <c r="C51" t="s">
        <v>167</v>
      </c>
      <c r="D51">
        <v>148.80000000000001</v>
      </c>
      <c r="E51">
        <v>204.3</v>
      </c>
      <c r="F51">
        <v>173</v>
      </c>
      <c r="G51">
        <v>156.5</v>
      </c>
      <c r="H51">
        <v>168.8</v>
      </c>
      <c r="I51">
        <v>172.5</v>
      </c>
      <c r="J51">
        <v>166.5</v>
      </c>
      <c r="K51">
        <v>165.9</v>
      </c>
      <c r="L51">
        <v>115.9</v>
      </c>
      <c r="M51">
        <v>165.2</v>
      </c>
      <c r="N51">
        <v>152</v>
      </c>
      <c r="O51">
        <v>171.1</v>
      </c>
      <c r="P51">
        <v>164.2</v>
      </c>
    </row>
    <row r="52" spans="1:16" x14ac:dyDescent="0.25">
      <c r="A52" t="s">
        <v>104</v>
      </c>
      <c r="B52">
        <v>2021</v>
      </c>
      <c r="C52" t="s">
        <v>167</v>
      </c>
      <c r="D52">
        <v>146.30000000000001</v>
      </c>
      <c r="E52">
        <v>200.5</v>
      </c>
      <c r="F52">
        <v>170.3</v>
      </c>
      <c r="G52">
        <v>156.1</v>
      </c>
      <c r="H52">
        <v>178.7</v>
      </c>
      <c r="I52">
        <v>167.1</v>
      </c>
      <c r="J52">
        <v>147.9</v>
      </c>
      <c r="K52">
        <v>165.4</v>
      </c>
      <c r="L52">
        <v>114.8</v>
      </c>
      <c r="M52">
        <v>168.2</v>
      </c>
      <c r="N52">
        <v>159.30000000000001</v>
      </c>
      <c r="O52">
        <v>170.4</v>
      </c>
      <c r="P52">
        <v>160.69999999999999</v>
      </c>
    </row>
    <row r="53" spans="1:16" x14ac:dyDescent="0.25">
      <c r="A53" t="s">
        <v>60</v>
      </c>
      <c r="B53">
        <v>2021</v>
      </c>
      <c r="C53" t="s">
        <v>177</v>
      </c>
      <c r="D53">
        <v>145.6</v>
      </c>
      <c r="E53">
        <v>200.1</v>
      </c>
      <c r="F53">
        <v>179.3</v>
      </c>
      <c r="G53">
        <v>156.1</v>
      </c>
      <c r="H53">
        <v>190.4</v>
      </c>
      <c r="I53">
        <v>158.6</v>
      </c>
      <c r="J53">
        <v>144.69999999999999</v>
      </c>
      <c r="K53">
        <v>165.5</v>
      </c>
      <c r="L53">
        <v>114.6</v>
      </c>
      <c r="M53">
        <v>170</v>
      </c>
      <c r="N53">
        <v>165.5</v>
      </c>
      <c r="O53">
        <v>171.7</v>
      </c>
      <c r="P53">
        <v>160.5</v>
      </c>
    </row>
    <row r="54" spans="1:16" x14ac:dyDescent="0.25">
      <c r="A54" t="s">
        <v>85</v>
      </c>
      <c r="B54">
        <v>2021</v>
      </c>
      <c r="C54" t="s">
        <v>177</v>
      </c>
      <c r="D54">
        <v>149.19999999999999</v>
      </c>
      <c r="E54">
        <v>205.5</v>
      </c>
      <c r="F54">
        <v>182.8</v>
      </c>
      <c r="G54">
        <v>156.5</v>
      </c>
      <c r="H54">
        <v>172.2</v>
      </c>
      <c r="I54">
        <v>171.5</v>
      </c>
      <c r="J54">
        <v>176.2</v>
      </c>
      <c r="K54">
        <v>166.9</v>
      </c>
      <c r="L54">
        <v>116.1</v>
      </c>
      <c r="M54">
        <v>165.5</v>
      </c>
      <c r="N54">
        <v>152.30000000000001</v>
      </c>
      <c r="O54">
        <v>173.3</v>
      </c>
      <c r="P54">
        <v>166.2</v>
      </c>
    </row>
    <row r="55" spans="1:16" x14ac:dyDescent="0.25">
      <c r="A55" t="s">
        <v>104</v>
      </c>
      <c r="B55">
        <v>2021</v>
      </c>
      <c r="C55" t="s">
        <v>177</v>
      </c>
      <c r="D55">
        <v>146.69999999999999</v>
      </c>
      <c r="E55">
        <v>202</v>
      </c>
      <c r="F55">
        <v>180.7</v>
      </c>
      <c r="G55">
        <v>156.19999999999999</v>
      </c>
      <c r="H55">
        <v>183.7</v>
      </c>
      <c r="I55">
        <v>164.6</v>
      </c>
      <c r="J55">
        <v>155.4</v>
      </c>
      <c r="K55">
        <v>166</v>
      </c>
      <c r="L55">
        <v>115.1</v>
      </c>
      <c r="M55">
        <v>168.5</v>
      </c>
      <c r="N55">
        <v>160</v>
      </c>
      <c r="O55">
        <v>172.4</v>
      </c>
      <c r="P55">
        <v>162.6</v>
      </c>
    </row>
    <row r="56" spans="1:16" x14ac:dyDescent="0.25">
      <c r="A56" t="s">
        <v>60</v>
      </c>
      <c r="B56">
        <v>2022</v>
      </c>
      <c r="C56" t="s">
        <v>167</v>
      </c>
      <c r="D56">
        <v>152.9</v>
      </c>
      <c r="E56">
        <v>214.7</v>
      </c>
      <c r="F56">
        <v>161.4</v>
      </c>
      <c r="G56">
        <v>164.6</v>
      </c>
      <c r="H56">
        <v>209.9</v>
      </c>
      <c r="I56">
        <v>168</v>
      </c>
      <c r="J56">
        <v>160.4</v>
      </c>
      <c r="K56">
        <v>165</v>
      </c>
      <c r="L56">
        <v>118.9</v>
      </c>
      <c r="M56">
        <v>186.6</v>
      </c>
      <c r="N56">
        <v>173.2</v>
      </c>
      <c r="O56">
        <v>180.4</v>
      </c>
      <c r="P56">
        <v>170.8</v>
      </c>
    </row>
    <row r="57" spans="1:16" x14ac:dyDescent="0.25">
      <c r="A57" t="s">
        <v>85</v>
      </c>
      <c r="B57">
        <v>2022</v>
      </c>
      <c r="C57" t="s">
        <v>167</v>
      </c>
      <c r="D57">
        <v>156.69999999999999</v>
      </c>
      <c r="E57">
        <v>221.2</v>
      </c>
      <c r="F57">
        <v>164.1</v>
      </c>
      <c r="G57">
        <v>165.4</v>
      </c>
      <c r="H57">
        <v>189.5</v>
      </c>
      <c r="I57">
        <v>174.5</v>
      </c>
      <c r="J57">
        <v>203.2</v>
      </c>
      <c r="K57">
        <v>164.1</v>
      </c>
      <c r="L57">
        <v>121.2</v>
      </c>
      <c r="M57">
        <v>181.4</v>
      </c>
      <c r="N57">
        <v>158.5</v>
      </c>
      <c r="O57">
        <v>184.9</v>
      </c>
      <c r="P57">
        <v>177.5</v>
      </c>
    </row>
    <row r="58" spans="1:16" x14ac:dyDescent="0.25">
      <c r="A58" t="s">
        <v>104</v>
      </c>
      <c r="B58">
        <v>2022</v>
      </c>
      <c r="C58" t="s">
        <v>167</v>
      </c>
      <c r="D58">
        <v>154.1</v>
      </c>
      <c r="E58">
        <v>217</v>
      </c>
      <c r="F58">
        <v>162.4</v>
      </c>
      <c r="G58">
        <v>164.9</v>
      </c>
      <c r="H58">
        <v>202.4</v>
      </c>
      <c r="I58">
        <v>171</v>
      </c>
      <c r="J58">
        <v>174.9</v>
      </c>
      <c r="K58">
        <v>164.7</v>
      </c>
      <c r="L58">
        <v>119.7</v>
      </c>
      <c r="M58">
        <v>184.9</v>
      </c>
      <c r="N58">
        <v>167.1</v>
      </c>
      <c r="O58">
        <v>182.5</v>
      </c>
      <c r="P58">
        <v>173.3</v>
      </c>
    </row>
    <row r="59" spans="1:16" x14ac:dyDescent="0.25">
      <c r="A59" t="s">
        <v>60</v>
      </c>
      <c r="B59">
        <v>2022</v>
      </c>
      <c r="C59" t="s">
        <v>177</v>
      </c>
      <c r="D59">
        <v>153.80000000000001</v>
      </c>
      <c r="E59">
        <v>217.2</v>
      </c>
      <c r="F59">
        <v>169.6</v>
      </c>
      <c r="G59">
        <v>165.4</v>
      </c>
      <c r="H59">
        <v>208.1</v>
      </c>
      <c r="I59">
        <v>165.8</v>
      </c>
      <c r="J59">
        <v>167.3</v>
      </c>
      <c r="K59">
        <v>164.6</v>
      </c>
      <c r="L59">
        <v>119.1</v>
      </c>
      <c r="M59">
        <v>188.9</v>
      </c>
      <c r="N59">
        <v>174.2</v>
      </c>
      <c r="O59">
        <v>181.9</v>
      </c>
      <c r="P59">
        <v>172.4</v>
      </c>
    </row>
    <row r="60" spans="1:16" x14ac:dyDescent="0.25">
      <c r="A60" t="s">
        <v>85</v>
      </c>
      <c r="B60">
        <v>2022</v>
      </c>
      <c r="C60" t="s">
        <v>177</v>
      </c>
      <c r="D60">
        <v>157.5</v>
      </c>
      <c r="E60">
        <v>223.4</v>
      </c>
      <c r="F60">
        <v>172.8</v>
      </c>
      <c r="G60">
        <v>166.4</v>
      </c>
      <c r="H60">
        <v>188.6</v>
      </c>
      <c r="I60">
        <v>174.1</v>
      </c>
      <c r="J60">
        <v>211.5</v>
      </c>
      <c r="K60">
        <v>163.6</v>
      </c>
      <c r="L60">
        <v>121.4</v>
      </c>
      <c r="M60">
        <v>183.5</v>
      </c>
      <c r="N60">
        <v>159.1</v>
      </c>
      <c r="O60">
        <v>186.3</v>
      </c>
      <c r="P60">
        <v>179.3</v>
      </c>
    </row>
    <row r="61" spans="1:16" x14ac:dyDescent="0.25">
      <c r="A61" t="s">
        <v>104</v>
      </c>
      <c r="B61">
        <v>2022</v>
      </c>
      <c r="C61" t="s">
        <v>177</v>
      </c>
      <c r="D61">
        <v>155</v>
      </c>
      <c r="E61">
        <v>219.4</v>
      </c>
      <c r="F61">
        <v>170.8</v>
      </c>
      <c r="G61">
        <v>165.8</v>
      </c>
      <c r="H61">
        <v>200.9</v>
      </c>
      <c r="I61">
        <v>169.7</v>
      </c>
      <c r="J61">
        <v>182.3</v>
      </c>
      <c r="K61">
        <v>164.3</v>
      </c>
      <c r="L61">
        <v>119.9</v>
      </c>
      <c r="M61">
        <v>187.1</v>
      </c>
      <c r="N61">
        <v>167.9</v>
      </c>
      <c r="O61">
        <v>183.9</v>
      </c>
      <c r="P61">
        <v>174.9</v>
      </c>
    </row>
    <row r="62" spans="1:16" x14ac:dyDescent="0.25">
      <c r="A62" t="s">
        <v>60</v>
      </c>
      <c r="B62">
        <v>2023</v>
      </c>
      <c r="C62" t="s">
        <v>167</v>
      </c>
      <c r="D62">
        <v>173.2</v>
      </c>
      <c r="E62">
        <v>211.5</v>
      </c>
      <c r="F62">
        <v>171</v>
      </c>
      <c r="G62">
        <v>179.6</v>
      </c>
      <c r="H62">
        <v>173.3</v>
      </c>
      <c r="I62">
        <v>169</v>
      </c>
      <c r="J62">
        <v>148.69999999999999</v>
      </c>
      <c r="K62">
        <v>174.9</v>
      </c>
      <c r="L62">
        <v>121.9</v>
      </c>
      <c r="M62">
        <v>221</v>
      </c>
      <c r="N62">
        <v>178.7</v>
      </c>
      <c r="O62">
        <v>191.1</v>
      </c>
      <c r="P62">
        <v>176.8</v>
      </c>
    </row>
    <row r="63" spans="1:16" x14ac:dyDescent="0.25">
      <c r="A63" t="s">
        <v>85</v>
      </c>
      <c r="B63">
        <v>2023</v>
      </c>
      <c r="C63" t="s">
        <v>167</v>
      </c>
      <c r="D63">
        <v>174.7</v>
      </c>
      <c r="E63">
        <v>219.4</v>
      </c>
      <c r="F63">
        <v>176.7</v>
      </c>
      <c r="G63">
        <v>179.4</v>
      </c>
      <c r="H63">
        <v>164.4</v>
      </c>
      <c r="I63">
        <v>175.8</v>
      </c>
      <c r="J63">
        <v>185</v>
      </c>
      <c r="K63">
        <v>176.9</v>
      </c>
      <c r="L63">
        <v>124.2</v>
      </c>
      <c r="M63">
        <v>211.9</v>
      </c>
      <c r="N63">
        <v>165.9</v>
      </c>
      <c r="O63">
        <v>197.7</v>
      </c>
      <c r="P63">
        <v>183.1</v>
      </c>
    </row>
    <row r="64" spans="1:16" x14ac:dyDescent="0.25">
      <c r="A64" t="s">
        <v>104</v>
      </c>
      <c r="B64">
        <v>2023</v>
      </c>
      <c r="C64" t="s">
        <v>167</v>
      </c>
      <c r="D64">
        <v>173.7</v>
      </c>
      <c r="E64">
        <v>214.3</v>
      </c>
      <c r="F64">
        <v>173.2</v>
      </c>
      <c r="G64">
        <v>179.5</v>
      </c>
      <c r="H64">
        <v>170</v>
      </c>
      <c r="I64">
        <v>172.2</v>
      </c>
      <c r="J64">
        <v>161</v>
      </c>
      <c r="K64">
        <v>175.6</v>
      </c>
      <c r="L64">
        <v>122.7</v>
      </c>
      <c r="M64">
        <v>218</v>
      </c>
      <c r="N64">
        <v>173.4</v>
      </c>
      <c r="O64">
        <v>194.2</v>
      </c>
      <c r="P64">
        <v>179.1</v>
      </c>
    </row>
  </sheetData>
  <autoFilter ref="A1:P1" xr:uid="{3330961A-C360-4315-96C6-146881BB5DD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2B4-2361-4E4E-BD9A-F87368C9CC83}">
  <dimension ref="A1:F22"/>
  <sheetViews>
    <sheetView workbookViewId="0">
      <selection activeCell="D26" sqref="D26"/>
    </sheetView>
  </sheetViews>
  <sheetFormatPr defaultRowHeight="15" x14ac:dyDescent="0.25"/>
  <cols>
    <col min="4" max="4" width="15.7109375" bestFit="1" customWidth="1"/>
  </cols>
  <sheetData>
    <row r="1" spans="1:6" ht="15.75" x14ac:dyDescent="0.25">
      <c r="A1" s="1" t="s">
        <v>30</v>
      </c>
      <c r="B1" s="1" t="s">
        <v>31</v>
      </c>
      <c r="C1" s="1" t="s">
        <v>32</v>
      </c>
      <c r="D1" s="1" t="s">
        <v>1209</v>
      </c>
    </row>
    <row r="2" spans="1:6" x14ac:dyDescent="0.25">
      <c r="A2" t="s">
        <v>104</v>
      </c>
      <c r="B2">
        <v>2013</v>
      </c>
      <c r="C2" t="s">
        <v>167</v>
      </c>
      <c r="D2">
        <v>1402.1999999999998</v>
      </c>
    </row>
    <row r="3" spans="1:6" x14ac:dyDescent="0.25">
      <c r="A3" t="s">
        <v>104</v>
      </c>
      <c r="B3">
        <v>2013</v>
      </c>
      <c r="C3" t="s">
        <v>177</v>
      </c>
      <c r="D3">
        <v>1436</v>
      </c>
    </row>
    <row r="4" spans="1:6" x14ac:dyDescent="0.25">
      <c r="A4" t="s">
        <v>104</v>
      </c>
      <c r="B4">
        <v>2014</v>
      </c>
      <c r="C4" t="s">
        <v>167</v>
      </c>
      <c r="D4">
        <v>1518.5000000000005</v>
      </c>
      <c r="E4" s="30">
        <f>((D4-D3)/D3)*100</f>
        <v>5.7451253481894469</v>
      </c>
      <c r="F4" s="30"/>
    </row>
    <row r="5" spans="1:6" x14ac:dyDescent="0.25">
      <c r="A5" t="s">
        <v>104</v>
      </c>
      <c r="B5">
        <v>2014</v>
      </c>
      <c r="C5" t="s">
        <v>177</v>
      </c>
      <c r="D5">
        <v>1533.7000000000003</v>
      </c>
      <c r="E5" s="30">
        <f>((D5-D4)/D4)*100</f>
        <v>1.0009878169245843</v>
      </c>
      <c r="F5" s="30"/>
    </row>
    <row r="6" spans="1:6" x14ac:dyDescent="0.25">
      <c r="A6" t="s">
        <v>104</v>
      </c>
      <c r="B6">
        <v>2015</v>
      </c>
      <c r="C6" t="s">
        <v>167</v>
      </c>
      <c r="D6">
        <v>1590.4</v>
      </c>
      <c r="E6" s="30">
        <f t="shared" ref="E6:E22" si="0">((D6-D5)/D5)*100</f>
        <v>3.6969420356001703</v>
      </c>
      <c r="F6" s="30"/>
    </row>
    <row r="7" spans="1:6" x14ac:dyDescent="0.25">
      <c r="A7" t="s">
        <v>104</v>
      </c>
      <c r="B7">
        <v>2015</v>
      </c>
      <c r="C7" t="s">
        <v>177</v>
      </c>
      <c r="D7">
        <v>1623.5</v>
      </c>
      <c r="E7" s="30">
        <f t="shared" si="0"/>
        <v>2.081237424547278</v>
      </c>
      <c r="F7" s="30"/>
    </row>
    <row r="8" spans="1:6" x14ac:dyDescent="0.25">
      <c r="A8" t="s">
        <v>104</v>
      </c>
      <c r="B8">
        <v>2016</v>
      </c>
      <c r="C8" t="s">
        <v>167</v>
      </c>
      <c r="D8">
        <v>1730.4</v>
      </c>
      <c r="E8" s="30">
        <f>((D8-D7)/D7)*100</f>
        <v>6.5845395749923057</v>
      </c>
      <c r="F8" s="30"/>
    </row>
    <row r="9" spans="1:6" x14ac:dyDescent="0.25">
      <c r="A9" t="s">
        <v>104</v>
      </c>
      <c r="B9">
        <v>2016</v>
      </c>
      <c r="C9" t="s">
        <v>177</v>
      </c>
      <c r="D9">
        <v>1760.6</v>
      </c>
      <c r="E9" s="30">
        <f>((D9-D8)/D8)*100</f>
        <v>1.7452612112806181</v>
      </c>
      <c r="F9" s="30"/>
    </row>
    <row r="10" spans="1:6" x14ac:dyDescent="0.25">
      <c r="A10" t="s">
        <v>104</v>
      </c>
      <c r="B10">
        <v>2017</v>
      </c>
      <c r="C10" t="s">
        <v>167</v>
      </c>
      <c r="D10">
        <v>1719.6000000000001</v>
      </c>
      <c r="E10" s="30">
        <f t="shared" si="0"/>
        <v>-2.3287515619674983</v>
      </c>
      <c r="F10" s="30"/>
    </row>
    <row r="11" spans="1:6" x14ac:dyDescent="0.25">
      <c r="A11" t="s">
        <v>104</v>
      </c>
      <c r="B11">
        <v>2017</v>
      </c>
      <c r="C11" t="s">
        <v>177</v>
      </c>
      <c r="D11">
        <v>1734.7</v>
      </c>
      <c r="E11" s="30">
        <f t="shared" si="0"/>
        <v>0.87811118864851767</v>
      </c>
      <c r="F11" s="30"/>
    </row>
    <row r="12" spans="1:6" x14ac:dyDescent="0.25">
      <c r="A12" t="s">
        <v>104</v>
      </c>
      <c r="B12">
        <v>2018</v>
      </c>
      <c r="C12" t="s">
        <v>167</v>
      </c>
      <c r="D12">
        <v>1759.8</v>
      </c>
      <c r="E12" s="30">
        <f>((D12-D11)/D11)*100</f>
        <v>1.4469360696373961</v>
      </c>
      <c r="F12" s="30"/>
    </row>
    <row r="13" spans="1:6" x14ac:dyDescent="0.25">
      <c r="A13" t="s">
        <v>104</v>
      </c>
      <c r="B13">
        <v>2018</v>
      </c>
      <c r="C13" t="s">
        <v>177</v>
      </c>
      <c r="D13">
        <v>1774.1000000000001</v>
      </c>
      <c r="E13" s="30">
        <f t="shared" si="0"/>
        <v>0.81259234003865111</v>
      </c>
      <c r="F13" s="30"/>
    </row>
    <row r="14" spans="1:6" x14ac:dyDescent="0.25">
      <c r="A14" t="s">
        <v>104</v>
      </c>
      <c r="B14">
        <v>2019</v>
      </c>
      <c r="C14" t="s">
        <v>167</v>
      </c>
      <c r="D14">
        <v>1791.9000000000003</v>
      </c>
      <c r="E14" s="30">
        <f t="shared" si="0"/>
        <v>1.0033256298968591</v>
      </c>
      <c r="F14" s="30"/>
    </row>
    <row r="15" spans="1:6" x14ac:dyDescent="0.25">
      <c r="A15" t="s">
        <v>104</v>
      </c>
      <c r="B15">
        <v>2019</v>
      </c>
      <c r="C15" t="s">
        <v>177</v>
      </c>
      <c r="D15">
        <v>1814.1000000000001</v>
      </c>
      <c r="E15" s="30">
        <f t="shared" si="0"/>
        <v>1.2389084212288528</v>
      </c>
      <c r="F15" s="30"/>
    </row>
    <row r="16" spans="1:6" x14ac:dyDescent="0.25">
      <c r="A16" t="s">
        <v>104</v>
      </c>
      <c r="B16">
        <v>2020</v>
      </c>
      <c r="C16" t="s">
        <v>167</v>
      </c>
      <c r="D16" s="7">
        <v>1994.4478787878788</v>
      </c>
      <c r="E16" s="30">
        <f t="shared" si="0"/>
        <v>9.9414518928327364</v>
      </c>
      <c r="F16" s="30"/>
    </row>
    <row r="17" spans="1:6" x14ac:dyDescent="0.25">
      <c r="A17" t="s">
        <v>104</v>
      </c>
      <c r="B17">
        <v>2020</v>
      </c>
      <c r="C17" t="s">
        <v>177</v>
      </c>
      <c r="D17">
        <v>1966.8000000000002</v>
      </c>
      <c r="E17" s="30">
        <f t="shared" si="0"/>
        <v>-1.3862422318442129</v>
      </c>
      <c r="F17" s="30"/>
    </row>
    <row r="18" spans="1:6" x14ac:dyDescent="0.25">
      <c r="A18" t="s">
        <v>104</v>
      </c>
      <c r="B18">
        <v>2021</v>
      </c>
      <c r="C18" t="s">
        <v>167</v>
      </c>
      <c r="D18">
        <v>2105.7000000000003</v>
      </c>
      <c r="E18" s="30">
        <f t="shared" si="0"/>
        <v>7.0622330689444821</v>
      </c>
      <c r="F18" s="30"/>
    </row>
    <row r="19" spans="1:6" x14ac:dyDescent="0.25">
      <c r="A19" t="s">
        <v>104</v>
      </c>
      <c r="B19">
        <v>2021</v>
      </c>
      <c r="C19" t="s">
        <v>177</v>
      </c>
      <c r="D19">
        <v>2133.9</v>
      </c>
      <c r="E19" s="30">
        <f t="shared" si="0"/>
        <v>1.3392221114118732</v>
      </c>
      <c r="F19" s="30"/>
    </row>
    <row r="20" spans="1:6" x14ac:dyDescent="0.25">
      <c r="A20" t="s">
        <v>104</v>
      </c>
      <c r="B20">
        <v>2022</v>
      </c>
      <c r="C20" t="s">
        <v>167</v>
      </c>
      <c r="D20">
        <v>2238.9000000000005</v>
      </c>
      <c r="E20" s="30">
        <f t="shared" si="0"/>
        <v>4.9205679741318926</v>
      </c>
      <c r="F20" s="30"/>
    </row>
    <row r="21" spans="1:6" x14ac:dyDescent="0.25">
      <c r="A21" t="s">
        <v>104</v>
      </c>
      <c r="B21">
        <v>2022</v>
      </c>
      <c r="C21" t="s">
        <v>177</v>
      </c>
      <c r="D21">
        <v>2261.9</v>
      </c>
      <c r="E21" s="30">
        <f t="shared" si="0"/>
        <v>1.0272901871454525</v>
      </c>
      <c r="F21" s="30"/>
    </row>
    <row r="22" spans="1:6" x14ac:dyDescent="0.25">
      <c r="A22" t="s">
        <v>104</v>
      </c>
      <c r="B22">
        <v>2023</v>
      </c>
      <c r="C22" t="s">
        <v>167</v>
      </c>
      <c r="D22">
        <v>2306.9</v>
      </c>
      <c r="E22" s="30">
        <f t="shared" si="0"/>
        <v>1.9894778725849949</v>
      </c>
      <c r="F22" s="30"/>
    </row>
  </sheetData>
  <autoFilter ref="A1:D22" xr:uid="{E1F6A2B4-2361-4E4E-BD9A-F87368C9CC83}"/>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D32C7-5173-4985-AE42-EDEC633BA602}">
  <dimension ref="A1:Z53"/>
  <sheetViews>
    <sheetView workbookViewId="0">
      <selection activeCell="F8" sqref="F8"/>
    </sheetView>
  </sheetViews>
  <sheetFormatPr defaultRowHeight="15" x14ac:dyDescent="0.25"/>
  <cols>
    <col min="1" max="1" width="20.28515625" style="48" customWidth="1"/>
    <col min="2" max="2" width="15.42578125" bestFit="1" customWidth="1"/>
    <col min="3" max="3" width="15.7109375" style="50" customWidth="1"/>
    <col min="4" max="4" width="9.7109375" customWidth="1"/>
    <col min="5" max="5" width="9.42578125" bestFit="1" customWidth="1"/>
    <col min="6" max="6" width="11" customWidth="1"/>
    <col min="7" max="7" width="15.7109375" customWidth="1"/>
    <col min="8" max="8" width="14.7109375" customWidth="1"/>
    <col min="9" max="9" width="11.7109375" customWidth="1"/>
    <col min="10" max="10" width="11.28515625" customWidth="1"/>
    <col min="16" max="16" width="5.28515625" bestFit="1" customWidth="1"/>
    <col min="17" max="17" width="11.42578125" customWidth="1"/>
  </cols>
  <sheetData>
    <row r="1" spans="1:14" ht="15.75" x14ac:dyDescent="0.25">
      <c r="A1" s="52" t="s">
        <v>30</v>
      </c>
      <c r="B1" s="52" t="s">
        <v>1252</v>
      </c>
      <c r="C1" s="24" t="s">
        <v>1209</v>
      </c>
      <c r="D1" s="24" t="s">
        <v>53</v>
      </c>
      <c r="E1" s="24" t="s">
        <v>1253</v>
      </c>
      <c r="F1" s="24" t="s">
        <v>1251</v>
      </c>
      <c r="G1" s="90" t="s">
        <v>1246</v>
      </c>
      <c r="H1" s="93"/>
      <c r="I1" s="92"/>
    </row>
    <row r="2" spans="1:14" ht="18.75" x14ac:dyDescent="0.3">
      <c r="A2" s="53" t="s">
        <v>104</v>
      </c>
      <c r="B2" s="82" t="s">
        <v>1305</v>
      </c>
      <c r="C2" s="9">
        <v>1857.6999999999998</v>
      </c>
      <c r="D2" s="9">
        <v>149</v>
      </c>
      <c r="E2" s="9">
        <v>729.09999999999991</v>
      </c>
      <c r="F2" s="9">
        <f>SUM(C2:E2)</f>
        <v>2735.7999999999997</v>
      </c>
      <c r="G2" s="91">
        <f>(F2-'main data'!AK223)/'main data'!AK223*100</f>
        <v>0.4811400448084589</v>
      </c>
      <c r="H2" s="94"/>
      <c r="I2" s="95"/>
      <c r="J2" s="98"/>
      <c r="K2" s="7"/>
      <c r="N2" s="10"/>
    </row>
    <row r="3" spans="1:14" ht="18.75" x14ac:dyDescent="0.3">
      <c r="A3" s="53" t="s">
        <v>104</v>
      </c>
      <c r="B3" s="82" t="s">
        <v>1306</v>
      </c>
      <c r="C3" s="9">
        <v>1885.5999999999997</v>
      </c>
      <c r="D3" s="9">
        <v>149.4</v>
      </c>
      <c r="E3" s="9">
        <v>732.00000000000011</v>
      </c>
      <c r="F3" s="9">
        <f t="shared" ref="F3:F14" si="0">SUM(C3:E3)</f>
        <v>2767</v>
      </c>
      <c r="G3" s="91">
        <v>1.1404342422691818</v>
      </c>
      <c r="H3" s="94"/>
      <c r="I3" s="96"/>
      <c r="J3" s="98"/>
      <c r="N3" s="10"/>
    </row>
    <row r="4" spans="1:14" ht="18.75" x14ac:dyDescent="0.3">
      <c r="A4" s="53" t="s">
        <v>104</v>
      </c>
      <c r="B4" s="82" t="s">
        <v>1307</v>
      </c>
      <c r="C4" s="9">
        <v>1910.9</v>
      </c>
      <c r="D4" s="9">
        <v>149.9</v>
      </c>
      <c r="E4" s="9">
        <v>735.3</v>
      </c>
      <c r="F4" s="9">
        <f t="shared" si="0"/>
        <v>2796.1000000000004</v>
      </c>
      <c r="G4" s="91">
        <v>1.0516805204192399</v>
      </c>
      <c r="H4" s="94"/>
      <c r="I4" s="104" t="s">
        <v>1319</v>
      </c>
      <c r="N4" s="10"/>
    </row>
    <row r="5" spans="1:14" x14ac:dyDescent="0.25">
      <c r="A5" s="53" t="s">
        <v>104</v>
      </c>
      <c r="B5" s="82" t="s">
        <v>1308</v>
      </c>
      <c r="C5" s="9">
        <v>1946.1000000000001</v>
      </c>
      <c r="D5" s="9">
        <v>150.4</v>
      </c>
      <c r="E5" s="9">
        <v>737.10000000000014</v>
      </c>
      <c r="F5" s="9">
        <f t="shared" si="0"/>
        <v>2833.6000000000004</v>
      </c>
      <c r="G5" s="91">
        <v>1.3411537498658845</v>
      </c>
      <c r="H5" s="7"/>
      <c r="I5" s="97"/>
    </row>
    <row r="6" spans="1:14" x14ac:dyDescent="0.25">
      <c r="A6" s="53" t="s">
        <v>104</v>
      </c>
      <c r="B6" s="82" t="s">
        <v>1309</v>
      </c>
      <c r="C6" s="9">
        <v>1940.3999999999999</v>
      </c>
      <c r="D6" s="9">
        <v>151.19999999999999</v>
      </c>
      <c r="E6" s="9">
        <v>739.7</v>
      </c>
      <c r="F6" s="9">
        <f t="shared" si="0"/>
        <v>2831.3</v>
      </c>
      <c r="G6" s="91">
        <v>-8.116883116883758E-2</v>
      </c>
      <c r="H6" s="7"/>
      <c r="I6" s="30"/>
    </row>
    <row r="7" spans="1:14" x14ac:dyDescent="0.25">
      <c r="A7" s="53" t="s">
        <v>104</v>
      </c>
      <c r="B7" s="82" t="s">
        <v>1310</v>
      </c>
      <c r="C7" s="9">
        <v>1911.6</v>
      </c>
      <c r="D7" s="9">
        <v>151.69999999999999</v>
      </c>
      <c r="E7" s="9">
        <v>744</v>
      </c>
      <c r="F7" s="9">
        <f t="shared" si="0"/>
        <v>2807.2999999999997</v>
      </c>
      <c r="G7" s="91">
        <v>-0.8476671493660316</v>
      </c>
      <c r="H7" s="7"/>
      <c r="I7" s="30"/>
    </row>
    <row r="8" spans="1:14" x14ac:dyDescent="0.25">
      <c r="A8" s="53" t="s">
        <v>104</v>
      </c>
      <c r="B8" s="82" t="s">
        <v>1311</v>
      </c>
      <c r="C8" s="9">
        <v>1895.4</v>
      </c>
      <c r="D8" s="9">
        <v>152.30000000000001</v>
      </c>
      <c r="E8" s="9">
        <v>746.30000000000007</v>
      </c>
      <c r="F8" s="9">
        <f t="shared" si="0"/>
        <v>2794</v>
      </c>
      <c r="G8" s="91">
        <v>-0.47376482741423181</v>
      </c>
      <c r="H8" s="7"/>
      <c r="I8" s="30"/>
    </row>
    <row r="9" spans="1:14" x14ac:dyDescent="0.25">
      <c r="A9" s="53" t="s">
        <v>104</v>
      </c>
      <c r="B9" s="82" t="s">
        <v>1312</v>
      </c>
      <c r="C9" s="9">
        <v>1968.6933333333332</v>
      </c>
      <c r="D9" s="9">
        <v>150.69999999999999</v>
      </c>
      <c r="E9" s="9">
        <v>745.76666666666677</v>
      </c>
      <c r="F9" s="9">
        <f t="shared" si="0"/>
        <v>2865.16</v>
      </c>
      <c r="G9" s="91">
        <v>2.5468861846814552</v>
      </c>
      <c r="H9" s="7"/>
      <c r="I9" s="30"/>
    </row>
    <row r="10" spans="1:14" x14ac:dyDescent="0.25">
      <c r="A10" s="53" t="s">
        <v>104</v>
      </c>
      <c r="B10" s="82" t="s">
        <v>1313</v>
      </c>
      <c r="C10" s="9">
        <v>1994.4478787878788</v>
      </c>
      <c r="D10" s="9">
        <v>153.47272727272727</v>
      </c>
      <c r="E10" s="9">
        <v>745.11212121212122</v>
      </c>
      <c r="F10" s="9">
        <f t="shared" si="0"/>
        <v>2893.0327272727272</v>
      </c>
      <c r="G10" s="91">
        <v>0.97281573359698559</v>
      </c>
      <c r="H10" s="7"/>
      <c r="I10" s="30"/>
    </row>
    <row r="11" spans="1:14" x14ac:dyDescent="0.25">
      <c r="A11" s="53" t="s">
        <v>104</v>
      </c>
      <c r="B11" s="82" t="s">
        <v>1314</v>
      </c>
      <c r="C11" s="9">
        <v>1966.8000000000002</v>
      </c>
      <c r="D11" s="9">
        <v>154.4</v>
      </c>
      <c r="E11" s="9">
        <v>744.9</v>
      </c>
      <c r="F11" s="9">
        <f t="shared" si="0"/>
        <v>2866.1000000000004</v>
      </c>
      <c r="G11" s="91">
        <v>-0.93095135146004593</v>
      </c>
      <c r="H11" s="7"/>
      <c r="I11" s="105" t="s">
        <v>1320</v>
      </c>
    </row>
    <row r="12" spans="1:14" x14ac:dyDescent="0.25">
      <c r="A12" s="53" t="s">
        <v>104</v>
      </c>
      <c r="B12" s="82" t="s">
        <v>1315</v>
      </c>
      <c r="C12" s="9">
        <v>1966.8000000000002</v>
      </c>
      <c r="D12" s="9">
        <v>154.4</v>
      </c>
      <c r="E12" s="9">
        <v>744.9</v>
      </c>
      <c r="F12" s="9">
        <f t="shared" si="0"/>
        <v>2866.1000000000004</v>
      </c>
      <c r="G12" s="91">
        <v>0</v>
      </c>
      <c r="H12" s="7"/>
      <c r="I12" s="30"/>
    </row>
    <row r="13" spans="1:14" x14ac:dyDescent="0.25">
      <c r="A13" s="83" t="s">
        <v>104</v>
      </c>
      <c r="B13" s="84" t="s">
        <v>1316</v>
      </c>
      <c r="C13" s="9">
        <v>1995.1999999999998</v>
      </c>
      <c r="D13" s="9">
        <v>155</v>
      </c>
      <c r="E13" s="9">
        <v>746.7</v>
      </c>
      <c r="F13" s="9">
        <f t="shared" si="0"/>
        <v>2896.8999999999996</v>
      </c>
      <c r="G13" s="91">
        <v>1.0746310317155461</v>
      </c>
      <c r="H13" s="7"/>
      <c r="I13" s="30"/>
    </row>
    <row r="14" spans="1:14" x14ac:dyDescent="0.25">
      <c r="A14" s="53" t="s">
        <v>104</v>
      </c>
      <c r="B14" s="82" t="s">
        <v>1317</v>
      </c>
      <c r="C14" s="9">
        <v>2007</v>
      </c>
      <c r="D14" s="9">
        <v>155.6</v>
      </c>
      <c r="E14" s="9">
        <v>748.9</v>
      </c>
      <c r="F14" s="9">
        <f t="shared" si="0"/>
        <v>2911.5</v>
      </c>
      <c r="G14" s="91">
        <v>0.50398702060824896</v>
      </c>
      <c r="H14" s="7"/>
      <c r="I14" s="30"/>
    </row>
    <row r="15" spans="1:14" x14ac:dyDescent="0.25">
      <c r="B15" s="76"/>
      <c r="E15" s="7"/>
      <c r="F15" s="7"/>
      <c r="G15" s="7"/>
      <c r="H15" s="7"/>
      <c r="I15" s="30"/>
    </row>
    <row r="16" spans="1:14" ht="18.75" x14ac:dyDescent="0.3">
      <c r="A16" s="102" t="s">
        <v>1252</v>
      </c>
      <c r="B16" s="100" t="s">
        <v>1246</v>
      </c>
      <c r="C16" s="99"/>
      <c r="E16" s="128" t="s">
        <v>1254</v>
      </c>
      <c r="F16" s="129"/>
      <c r="G16" s="129"/>
      <c r="H16" s="129"/>
      <c r="I16" s="129"/>
      <c r="J16" s="130"/>
    </row>
    <row r="17" spans="1:9" x14ac:dyDescent="0.25">
      <c r="A17" s="103" t="s">
        <v>1305</v>
      </c>
      <c r="B17" s="101">
        <v>0.4811400448084589</v>
      </c>
      <c r="C17" s="30"/>
      <c r="E17" s="7"/>
      <c r="F17" s="7"/>
      <c r="G17" s="7"/>
      <c r="H17" s="7"/>
      <c r="I17" s="30"/>
    </row>
    <row r="18" spans="1:9" x14ac:dyDescent="0.25">
      <c r="A18" s="103" t="s">
        <v>1306</v>
      </c>
      <c r="B18" s="101">
        <v>1.1404342422691818</v>
      </c>
      <c r="C18"/>
      <c r="E18" s="7"/>
      <c r="F18" s="7"/>
      <c r="G18" s="7"/>
      <c r="H18" s="7"/>
      <c r="I18" s="30"/>
    </row>
    <row r="19" spans="1:9" x14ac:dyDescent="0.25">
      <c r="A19" s="103" t="s">
        <v>1307</v>
      </c>
      <c r="B19" s="101">
        <v>1.0516805204192399</v>
      </c>
      <c r="C19"/>
      <c r="E19" s="7"/>
      <c r="F19" s="7"/>
      <c r="G19" s="7"/>
      <c r="H19" s="7"/>
      <c r="I19" s="30"/>
    </row>
    <row r="20" spans="1:9" x14ac:dyDescent="0.25">
      <c r="A20" s="103" t="s">
        <v>1308</v>
      </c>
      <c r="B20" s="101">
        <v>1.3411537498658845</v>
      </c>
      <c r="C20"/>
      <c r="E20" s="7"/>
      <c r="F20" s="7"/>
      <c r="G20" s="7"/>
      <c r="H20" s="7"/>
      <c r="I20" s="30"/>
    </row>
    <row r="21" spans="1:9" x14ac:dyDescent="0.25">
      <c r="A21" s="103" t="s">
        <v>1309</v>
      </c>
      <c r="B21" s="101">
        <v>-8.116883116883758E-2</v>
      </c>
      <c r="C21"/>
      <c r="E21" s="7"/>
      <c r="F21" s="7"/>
      <c r="G21" s="7"/>
      <c r="H21" s="7"/>
      <c r="I21" s="30"/>
    </row>
    <row r="22" spans="1:9" x14ac:dyDescent="0.25">
      <c r="A22" s="103" t="s">
        <v>1310</v>
      </c>
      <c r="B22" s="101">
        <v>-0.8476671493660316</v>
      </c>
      <c r="C22"/>
      <c r="E22" s="7"/>
      <c r="F22" s="7"/>
      <c r="G22" s="7"/>
      <c r="H22" s="7"/>
      <c r="I22" s="30"/>
    </row>
    <row r="23" spans="1:9" x14ac:dyDescent="0.25">
      <c r="A23" s="103" t="s">
        <v>1311</v>
      </c>
      <c r="B23" s="101">
        <v>-0.47376482741423181</v>
      </c>
      <c r="C23"/>
      <c r="E23" s="7"/>
      <c r="F23" s="7"/>
      <c r="G23" s="7"/>
      <c r="H23" s="7"/>
      <c r="I23" s="30"/>
    </row>
    <row r="24" spans="1:9" x14ac:dyDescent="0.25">
      <c r="A24" s="103" t="s">
        <v>1312</v>
      </c>
      <c r="B24" s="101">
        <v>2.5468861846814552</v>
      </c>
      <c r="C24"/>
      <c r="E24" s="7"/>
      <c r="F24" s="7"/>
      <c r="G24" s="7"/>
      <c r="H24" s="7"/>
      <c r="I24" s="30"/>
    </row>
    <row r="25" spans="1:9" x14ac:dyDescent="0.25">
      <c r="A25" s="103" t="s">
        <v>1313</v>
      </c>
      <c r="B25" s="101">
        <v>0.97281573359698559</v>
      </c>
      <c r="C25"/>
      <c r="E25" s="7"/>
      <c r="F25" s="7"/>
      <c r="G25" s="7"/>
      <c r="H25" s="7"/>
      <c r="I25" s="30"/>
    </row>
    <row r="26" spans="1:9" x14ac:dyDescent="0.25">
      <c r="A26" s="103" t="s">
        <v>1314</v>
      </c>
      <c r="B26" s="101">
        <v>-0.93095135146004593</v>
      </c>
      <c r="C26"/>
      <c r="E26" s="7"/>
      <c r="F26" s="7"/>
      <c r="G26" s="7"/>
      <c r="H26" s="7"/>
      <c r="I26" s="30"/>
    </row>
    <row r="27" spans="1:9" x14ac:dyDescent="0.25">
      <c r="A27" s="103" t="s">
        <v>1315</v>
      </c>
      <c r="B27" s="101">
        <v>0</v>
      </c>
      <c r="C27"/>
      <c r="E27" s="7"/>
      <c r="F27" s="7"/>
      <c r="G27" s="7"/>
      <c r="H27" s="7"/>
      <c r="I27" s="30"/>
    </row>
    <row r="28" spans="1:9" x14ac:dyDescent="0.25">
      <c r="A28" s="103" t="s">
        <v>1316</v>
      </c>
      <c r="B28" s="101">
        <v>1.0746310317155461</v>
      </c>
      <c r="C28"/>
      <c r="E28" s="7"/>
      <c r="F28" s="7"/>
      <c r="G28" s="7"/>
      <c r="H28" s="7"/>
      <c r="I28" s="30"/>
    </row>
    <row r="29" spans="1:9" x14ac:dyDescent="0.25">
      <c r="A29" s="103" t="s">
        <v>1317</v>
      </c>
      <c r="B29" s="101">
        <v>0.50398702060824896</v>
      </c>
      <c r="C29"/>
      <c r="E29" s="7"/>
      <c r="F29" s="7"/>
      <c r="G29" s="7"/>
      <c r="H29" s="7"/>
      <c r="I29" s="30"/>
    </row>
    <row r="30" spans="1:9" x14ac:dyDescent="0.25">
      <c r="E30" s="7"/>
      <c r="F30" s="7"/>
      <c r="G30" s="7"/>
      <c r="H30" s="7"/>
      <c r="I30" s="30"/>
    </row>
    <row r="31" spans="1:9" x14ac:dyDescent="0.25">
      <c r="E31" s="7"/>
      <c r="F31" s="7"/>
      <c r="G31" s="7"/>
      <c r="H31" s="7"/>
      <c r="I31" s="30"/>
    </row>
    <row r="32" spans="1:9" x14ac:dyDescent="0.25">
      <c r="E32" s="7"/>
      <c r="F32" s="7"/>
      <c r="G32" s="7"/>
      <c r="H32" s="7"/>
      <c r="I32" s="30"/>
    </row>
    <row r="33" spans="1:10" x14ac:dyDescent="0.25">
      <c r="E33" s="7"/>
      <c r="F33" s="7"/>
      <c r="G33" s="7"/>
      <c r="H33" s="7"/>
      <c r="I33" s="30"/>
    </row>
    <row r="34" spans="1:10" x14ac:dyDescent="0.25">
      <c r="E34" s="7"/>
      <c r="F34" s="7"/>
      <c r="G34" s="7"/>
      <c r="H34" s="7"/>
      <c r="I34" s="30"/>
    </row>
    <row r="35" spans="1:10" x14ac:dyDescent="0.25">
      <c r="E35" s="7"/>
      <c r="F35" s="7"/>
      <c r="G35" s="7"/>
      <c r="H35" s="7"/>
      <c r="I35" s="30"/>
    </row>
    <row r="36" spans="1:10" x14ac:dyDescent="0.25">
      <c r="E36" s="7"/>
      <c r="F36" s="7"/>
      <c r="G36" s="7"/>
      <c r="H36" s="7"/>
      <c r="I36" s="30"/>
    </row>
    <row r="37" spans="1:10" x14ac:dyDescent="0.25">
      <c r="E37" s="7"/>
      <c r="F37" s="7"/>
      <c r="G37" s="7"/>
      <c r="H37" s="7"/>
      <c r="I37" s="30"/>
    </row>
    <row r="38" spans="1:10" x14ac:dyDescent="0.25">
      <c r="A38" s="131" t="s">
        <v>1323</v>
      </c>
      <c r="B38" s="132"/>
      <c r="C38" s="106"/>
      <c r="E38" s="7"/>
      <c r="F38" s="7"/>
      <c r="G38" s="7"/>
      <c r="H38" s="7"/>
      <c r="I38" s="30"/>
    </row>
    <row r="39" spans="1:10" x14ac:dyDescent="0.25">
      <c r="A39" s="107" t="s">
        <v>1321</v>
      </c>
      <c r="B39" t="s">
        <v>1322</v>
      </c>
      <c r="C39" s="108" t="s">
        <v>1255</v>
      </c>
      <c r="E39" s="7"/>
      <c r="F39" s="7"/>
      <c r="G39" s="7"/>
      <c r="H39" s="7"/>
      <c r="I39" s="30"/>
    </row>
    <row r="40" spans="1:10" x14ac:dyDescent="0.25">
      <c r="A40" s="88">
        <f>AVERAGE(B17:B22)</f>
        <v>0.51426209613798268</v>
      </c>
      <c r="B40" s="89">
        <f>AVERAGE(B24:B29)</f>
        <v>0.69456143652369828</v>
      </c>
      <c r="C40" s="109">
        <f>(B40-A40)/A40</f>
        <v>0.35059815168127639</v>
      </c>
      <c r="E40" s="7"/>
      <c r="F40" s="7"/>
      <c r="G40" s="7"/>
      <c r="H40" s="7"/>
      <c r="I40" s="30"/>
    </row>
    <row r="41" spans="1:10" x14ac:dyDescent="0.25">
      <c r="I41" s="30"/>
      <c r="J41" s="30"/>
    </row>
    <row r="51" spans="19:26" ht="18.75" x14ac:dyDescent="0.3">
      <c r="S51" s="126" t="s">
        <v>1256</v>
      </c>
      <c r="T51" s="127"/>
      <c r="U51" s="127"/>
      <c r="V51" s="127"/>
      <c r="W51" s="127"/>
      <c r="X51" s="127"/>
      <c r="Y51" s="127"/>
      <c r="Z51" s="127"/>
    </row>
    <row r="53" spans="19:26" x14ac:dyDescent="0.25">
      <c r="S53" t="s">
        <v>1257</v>
      </c>
    </row>
  </sheetData>
  <dataConsolidate/>
  <mergeCells count="3">
    <mergeCell ref="S51:Z51"/>
    <mergeCell ref="E16:J16"/>
    <mergeCell ref="A38:B38"/>
  </mergeCells>
  <conditionalFormatting sqref="G2:G1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4A7D6-F890-4711-858C-C3334CC1E28B}">
  <dimension ref="A1:AK378"/>
  <sheetViews>
    <sheetView zoomScale="89" workbookViewId="0">
      <pane xSplit="3" ySplit="1" topLeftCell="O20" activePane="bottomRight" state="frozen"/>
      <selection pane="topRight" activeCell="D1" sqref="D1"/>
      <selection pane="bottomLeft" activeCell="A2" sqref="A2"/>
      <selection pane="bottomRight" activeCell="R1" sqref="R1"/>
    </sheetView>
  </sheetViews>
  <sheetFormatPr defaultRowHeight="15" x14ac:dyDescent="0.25"/>
  <cols>
    <col min="1" max="1" width="12.28515625" style="48" bestFit="1" customWidth="1"/>
    <col min="2" max="2" width="10.28515625" bestFit="1" customWidth="1"/>
    <col min="3" max="3" width="10" style="50" bestFit="1" customWidth="1"/>
    <col min="4" max="4" width="23.28515625" style="7" bestFit="1" customWidth="1"/>
    <col min="5" max="5" width="16.28515625" style="7" bestFit="1" customWidth="1"/>
    <col min="6" max="6" width="9.5703125" style="7" customWidth="1"/>
    <col min="7" max="7" width="20.5703125" style="7" bestFit="1" customWidth="1"/>
    <col min="8" max="8" width="15" style="7" bestFit="1" customWidth="1"/>
    <col min="9" max="9" width="9" style="7" bestFit="1" customWidth="1"/>
    <col min="10" max="10" width="13.5703125" style="7" bestFit="1" customWidth="1"/>
    <col min="11" max="11" width="22.28515625" style="7" bestFit="1" customWidth="1"/>
    <col min="12" max="12" width="26.42578125" style="7" bestFit="1" customWidth="1"/>
    <col min="13" max="13" width="9" style="7" bestFit="1" customWidth="1"/>
    <col min="14" max="14" width="26.28515625" style="7" bestFit="1" customWidth="1"/>
    <col min="15" max="15" width="37.28515625" style="7" bestFit="1" customWidth="1"/>
    <col min="16" max="16" width="22.28515625" style="7" bestFit="1" customWidth="1"/>
    <col min="17" max="17" width="22.140625" style="7" customWidth="1"/>
    <col min="18" max="18" width="30.7109375" style="7" bestFit="1" customWidth="1"/>
    <col min="19" max="19" width="13.28515625" style="7" customWidth="1"/>
    <col min="20" max="20" width="14.42578125" style="7" customWidth="1"/>
    <col min="21" max="21" width="25.140625" style="7" customWidth="1"/>
    <col min="22" max="22" width="24.5703125" style="7" customWidth="1"/>
    <col min="23" max="23" width="14.28515625" style="7" customWidth="1"/>
    <col min="24" max="24" width="16.7109375" style="7" bestFit="1" customWidth="1"/>
    <col min="25" max="25" width="32" style="7" bestFit="1" customWidth="1"/>
    <col min="26" max="26" width="11" style="7" customWidth="1"/>
    <col min="27" max="27" width="32.140625" style="7" bestFit="1" customWidth="1"/>
    <col min="28" max="28" width="29.42578125" style="7" bestFit="1" customWidth="1"/>
    <col min="29" max="29" width="12.7109375" style="7" bestFit="1" customWidth="1"/>
    <col min="30" max="30" width="27" style="7" bestFit="1" customWidth="1"/>
    <col min="31" max="31" width="16.7109375" style="7" bestFit="1" customWidth="1"/>
    <col min="32" max="32" width="16.5703125" style="7" customWidth="1"/>
    <col min="33" max="33" width="17.85546875" style="7" customWidth="1"/>
    <col min="34" max="36" width="0" hidden="1" customWidth="1"/>
  </cols>
  <sheetData>
    <row r="1" spans="1:36" s="1" customFormat="1" ht="15.75" x14ac:dyDescent="0.25">
      <c r="A1" s="47" t="s">
        <v>30</v>
      </c>
      <c r="B1" s="1" t="s">
        <v>31</v>
      </c>
      <c r="C1" s="49" t="s">
        <v>32</v>
      </c>
      <c r="D1" s="46" t="s">
        <v>33</v>
      </c>
      <c r="E1" s="46" t="s">
        <v>34</v>
      </c>
      <c r="F1" s="46" t="s">
        <v>35</v>
      </c>
      <c r="G1" s="46" t="s">
        <v>36</v>
      </c>
      <c r="H1" s="46" t="s">
        <v>37</v>
      </c>
      <c r="I1" s="46" t="s">
        <v>38</v>
      </c>
      <c r="J1" s="46" t="s">
        <v>39</v>
      </c>
      <c r="K1" s="46" t="s">
        <v>40</v>
      </c>
      <c r="L1" s="46" t="s">
        <v>41</v>
      </c>
      <c r="M1" s="46" t="s">
        <v>42</v>
      </c>
      <c r="N1" s="46" t="s">
        <v>43</v>
      </c>
      <c r="O1" s="46" t="s">
        <v>44</v>
      </c>
      <c r="P1" s="46" t="s">
        <v>45</v>
      </c>
      <c r="Q1" s="73" t="s">
        <v>1209</v>
      </c>
      <c r="R1" s="73" t="s">
        <v>46</v>
      </c>
      <c r="S1" s="46" t="s">
        <v>47</v>
      </c>
      <c r="T1" s="46" t="s">
        <v>48</v>
      </c>
      <c r="U1" s="46" t="s">
        <v>49</v>
      </c>
      <c r="V1" s="73" t="s">
        <v>1214</v>
      </c>
      <c r="W1" s="73" t="s">
        <v>50</v>
      </c>
      <c r="X1" s="73" t="s">
        <v>51</v>
      </c>
      <c r="Y1" s="46" t="s">
        <v>52</v>
      </c>
      <c r="Z1" s="46" t="s">
        <v>53</v>
      </c>
      <c r="AA1" s="46" t="s">
        <v>54</v>
      </c>
      <c r="AB1" s="46" t="s">
        <v>55</v>
      </c>
      <c r="AC1" s="46" t="s">
        <v>56</v>
      </c>
      <c r="AD1" s="46" t="s">
        <v>57</v>
      </c>
      <c r="AE1" s="46" t="s">
        <v>58</v>
      </c>
      <c r="AF1" s="73" t="s">
        <v>58</v>
      </c>
      <c r="AG1" s="73" t="s">
        <v>1304</v>
      </c>
    </row>
    <row r="2" spans="1:36" x14ac:dyDescent="0.25">
      <c r="A2" s="48" t="s">
        <v>60</v>
      </c>
      <c r="B2">
        <v>2013</v>
      </c>
      <c r="C2" s="50" t="s">
        <v>62</v>
      </c>
      <c r="D2" s="7">
        <v>107.5</v>
      </c>
      <c r="E2" s="7">
        <v>106.3</v>
      </c>
      <c r="F2" s="7">
        <v>108.1</v>
      </c>
      <c r="G2" s="7">
        <v>104.9</v>
      </c>
      <c r="H2" s="7">
        <v>106.1</v>
      </c>
      <c r="I2" s="7">
        <v>103.9</v>
      </c>
      <c r="J2" s="7">
        <v>101.9</v>
      </c>
      <c r="K2" s="7">
        <v>106.1</v>
      </c>
      <c r="L2" s="7">
        <v>106.8</v>
      </c>
      <c r="M2" s="7">
        <v>103.1</v>
      </c>
      <c r="N2" s="7">
        <v>104.8</v>
      </c>
      <c r="O2" s="7">
        <v>106.7</v>
      </c>
      <c r="P2" s="7">
        <v>105.5</v>
      </c>
      <c r="Q2" s="51">
        <f>SUM(D2:P2)</f>
        <v>1371.6999999999998</v>
      </c>
      <c r="R2" s="7">
        <v>105.1</v>
      </c>
      <c r="S2" s="7">
        <v>106.5</v>
      </c>
      <c r="T2" s="7">
        <v>105.8</v>
      </c>
      <c r="U2" s="7">
        <v>106.4</v>
      </c>
      <c r="V2" s="51">
        <f>SUM(S2:U2)</f>
        <v>318.70000000000005</v>
      </c>
      <c r="W2" s="7">
        <v>100.3</v>
      </c>
      <c r="X2" s="7">
        <v>105.5</v>
      </c>
      <c r="Y2" s="7">
        <v>104.8</v>
      </c>
      <c r="Z2" s="7">
        <v>104</v>
      </c>
      <c r="AA2" s="7">
        <v>103.3</v>
      </c>
      <c r="AB2" s="7">
        <v>103.4</v>
      </c>
      <c r="AC2" s="7">
        <v>103.8</v>
      </c>
      <c r="AD2" s="7">
        <v>104.7</v>
      </c>
      <c r="AE2" s="7">
        <v>104</v>
      </c>
      <c r="AF2" s="51">
        <f>SUM(Y2:AE2)</f>
        <v>728</v>
      </c>
      <c r="AG2" s="7">
        <v>105.1</v>
      </c>
    </row>
    <row r="3" spans="1:36" x14ac:dyDescent="0.25">
      <c r="A3" s="48" t="s">
        <v>85</v>
      </c>
      <c r="B3">
        <v>2013</v>
      </c>
      <c r="C3" s="50" t="s">
        <v>62</v>
      </c>
      <c r="D3" s="7">
        <v>110.5</v>
      </c>
      <c r="E3" s="7">
        <v>109.1</v>
      </c>
      <c r="F3" s="7">
        <v>113</v>
      </c>
      <c r="G3" s="7">
        <v>103.6</v>
      </c>
      <c r="H3" s="7">
        <v>103.4</v>
      </c>
      <c r="I3" s="7">
        <v>102.3</v>
      </c>
      <c r="J3" s="7">
        <v>102.9</v>
      </c>
      <c r="K3" s="7">
        <v>105.8</v>
      </c>
      <c r="L3" s="7">
        <v>105.1</v>
      </c>
      <c r="M3" s="7">
        <v>101.8</v>
      </c>
      <c r="N3" s="7">
        <v>105.1</v>
      </c>
      <c r="O3" s="7">
        <v>107.9</v>
      </c>
      <c r="P3" s="7">
        <v>105.9</v>
      </c>
      <c r="Q3" s="81">
        <v>1376.4</v>
      </c>
      <c r="R3" s="7">
        <v>105.2</v>
      </c>
      <c r="S3" s="7">
        <v>105.9</v>
      </c>
      <c r="T3" s="7">
        <v>105</v>
      </c>
      <c r="U3" s="7">
        <v>105.8</v>
      </c>
      <c r="V3" s="7">
        <v>316.7</v>
      </c>
      <c r="W3" s="7">
        <v>100.3</v>
      </c>
      <c r="X3" s="7">
        <v>105.4</v>
      </c>
      <c r="Y3" s="7">
        <v>104.8</v>
      </c>
      <c r="Z3" s="7">
        <v>104.1</v>
      </c>
      <c r="AA3" s="7">
        <v>103.2</v>
      </c>
      <c r="AB3" s="7">
        <v>102.9</v>
      </c>
      <c r="AC3" s="7">
        <v>103.5</v>
      </c>
      <c r="AD3" s="7">
        <v>104.3</v>
      </c>
      <c r="AE3" s="7">
        <v>103.7</v>
      </c>
      <c r="AF3" s="7">
        <v>726.5</v>
      </c>
      <c r="AG3" s="7">
        <v>104</v>
      </c>
    </row>
    <row r="4" spans="1:36" x14ac:dyDescent="0.25">
      <c r="A4" s="48" t="s">
        <v>104</v>
      </c>
      <c r="B4">
        <v>2013</v>
      </c>
      <c r="C4" s="50" t="s">
        <v>62</v>
      </c>
      <c r="D4" s="7">
        <v>108.4</v>
      </c>
      <c r="E4" s="7">
        <v>107.3</v>
      </c>
      <c r="F4" s="7">
        <v>110</v>
      </c>
      <c r="G4" s="7">
        <v>104.4</v>
      </c>
      <c r="H4" s="7">
        <v>105.1</v>
      </c>
      <c r="I4" s="7">
        <v>103.2</v>
      </c>
      <c r="J4" s="7">
        <v>102.2</v>
      </c>
      <c r="K4" s="7">
        <v>106</v>
      </c>
      <c r="L4" s="7">
        <v>106.2</v>
      </c>
      <c r="M4" s="7">
        <v>102.7</v>
      </c>
      <c r="N4" s="7">
        <v>104.9</v>
      </c>
      <c r="O4" s="7">
        <v>107.3</v>
      </c>
      <c r="P4" s="7">
        <v>105.6</v>
      </c>
      <c r="Q4" s="7">
        <v>1373.3000000000002</v>
      </c>
      <c r="R4" s="7">
        <v>105.1</v>
      </c>
      <c r="S4" s="7">
        <v>106.3</v>
      </c>
      <c r="T4" s="7">
        <v>105.5</v>
      </c>
      <c r="U4" s="7">
        <v>106.2</v>
      </c>
      <c r="V4" s="7">
        <v>318</v>
      </c>
      <c r="W4" s="7">
        <v>100.3</v>
      </c>
      <c r="X4" s="7">
        <v>105.5</v>
      </c>
      <c r="Y4" s="7">
        <v>104.8</v>
      </c>
      <c r="Z4" s="7">
        <v>104</v>
      </c>
      <c r="AA4" s="7">
        <v>103.2</v>
      </c>
      <c r="AB4" s="7">
        <v>103.1</v>
      </c>
      <c r="AC4" s="7">
        <v>103.6</v>
      </c>
      <c r="AD4" s="7">
        <v>104.5</v>
      </c>
      <c r="AE4" s="7">
        <v>103.9</v>
      </c>
      <c r="AF4" s="7">
        <v>727.1</v>
      </c>
      <c r="AG4" s="7">
        <v>104.6</v>
      </c>
    </row>
    <row r="5" spans="1:36" ht="15.75" x14ac:dyDescent="0.25">
      <c r="A5" s="48" t="s">
        <v>60</v>
      </c>
      <c r="B5">
        <v>2013</v>
      </c>
      <c r="C5" s="50" t="s">
        <v>116</v>
      </c>
      <c r="D5" s="7">
        <v>109.2</v>
      </c>
      <c r="E5" s="7">
        <v>108.7</v>
      </c>
      <c r="F5" s="7">
        <v>110.2</v>
      </c>
      <c r="G5" s="7">
        <v>105.4</v>
      </c>
      <c r="H5" s="7">
        <v>106.7</v>
      </c>
      <c r="I5" s="7">
        <v>104</v>
      </c>
      <c r="J5" s="7">
        <v>102.4</v>
      </c>
      <c r="K5" s="7">
        <v>105.9</v>
      </c>
      <c r="L5" s="7">
        <v>105.7</v>
      </c>
      <c r="M5" s="7">
        <v>103.1</v>
      </c>
      <c r="N5" s="7">
        <v>105.1</v>
      </c>
      <c r="O5" s="7">
        <v>107.7</v>
      </c>
      <c r="P5" s="7">
        <v>106.3</v>
      </c>
      <c r="Q5" s="7">
        <v>1380.3999999999999</v>
      </c>
      <c r="R5" s="7">
        <v>105.6</v>
      </c>
      <c r="S5" s="7">
        <v>107.1</v>
      </c>
      <c r="T5" s="7">
        <v>106.3</v>
      </c>
      <c r="U5" s="7">
        <v>107</v>
      </c>
      <c r="V5" s="7">
        <v>320.39999999999998</v>
      </c>
      <c r="W5" s="7">
        <v>100.4</v>
      </c>
      <c r="X5" s="7">
        <v>106.2</v>
      </c>
      <c r="Y5" s="7">
        <v>105.2</v>
      </c>
      <c r="Z5" s="7">
        <v>104.4</v>
      </c>
      <c r="AA5" s="7">
        <v>103.9</v>
      </c>
      <c r="AB5" s="7">
        <v>104</v>
      </c>
      <c r="AC5" s="7">
        <v>104.1</v>
      </c>
      <c r="AD5" s="7">
        <v>104.6</v>
      </c>
      <c r="AE5" s="7">
        <v>104.4</v>
      </c>
      <c r="AF5" s="7">
        <v>730.6</v>
      </c>
      <c r="AG5" s="7">
        <v>105.8</v>
      </c>
      <c r="AI5" s="24" t="s">
        <v>53</v>
      </c>
      <c r="AJ5" s="24" t="s">
        <v>1253</v>
      </c>
    </row>
    <row r="6" spans="1:36" x14ac:dyDescent="0.25">
      <c r="A6" s="48" t="s">
        <v>85</v>
      </c>
      <c r="B6">
        <v>2013</v>
      </c>
      <c r="C6" s="50" t="s">
        <v>116</v>
      </c>
      <c r="D6" s="7">
        <v>112.9</v>
      </c>
      <c r="E6" s="7">
        <v>112.9</v>
      </c>
      <c r="F6" s="7">
        <v>116.9</v>
      </c>
      <c r="G6" s="7">
        <v>104</v>
      </c>
      <c r="H6" s="7">
        <v>103.5</v>
      </c>
      <c r="I6" s="7">
        <v>103.1</v>
      </c>
      <c r="J6" s="7">
        <v>104.9</v>
      </c>
      <c r="K6" s="7">
        <v>104.1</v>
      </c>
      <c r="L6" s="7">
        <v>103.8</v>
      </c>
      <c r="M6" s="7">
        <v>102.3</v>
      </c>
      <c r="N6" s="7">
        <v>106</v>
      </c>
      <c r="O6" s="7">
        <v>109</v>
      </c>
      <c r="P6" s="7">
        <v>107.2</v>
      </c>
      <c r="Q6" s="7">
        <v>1390.6000000000001</v>
      </c>
      <c r="R6" s="7">
        <v>106</v>
      </c>
      <c r="S6" s="7">
        <v>106.6</v>
      </c>
      <c r="T6" s="7">
        <v>105.5</v>
      </c>
      <c r="U6" s="7">
        <v>106.4</v>
      </c>
      <c r="V6" s="7">
        <v>318.5</v>
      </c>
      <c r="W6" s="7">
        <v>100.4</v>
      </c>
      <c r="X6" s="7">
        <v>105.7</v>
      </c>
      <c r="Y6" s="7">
        <v>105.2</v>
      </c>
      <c r="Z6" s="7">
        <v>104.7</v>
      </c>
      <c r="AA6" s="7">
        <v>104.4</v>
      </c>
      <c r="AB6" s="7">
        <v>103.3</v>
      </c>
      <c r="AC6" s="7">
        <v>103.7</v>
      </c>
      <c r="AD6" s="7">
        <v>104.3</v>
      </c>
      <c r="AE6" s="7">
        <v>104.3</v>
      </c>
      <c r="AF6" s="7">
        <v>729.9</v>
      </c>
      <c r="AG6" s="7">
        <v>104.7</v>
      </c>
      <c r="AI6" s="9">
        <v>149</v>
      </c>
      <c r="AJ6" s="9">
        <v>1743.1999999999998</v>
      </c>
    </row>
    <row r="7" spans="1:36" x14ac:dyDescent="0.25">
      <c r="A7" s="48" t="s">
        <v>104</v>
      </c>
      <c r="B7">
        <v>2013</v>
      </c>
      <c r="C7" s="50" t="s">
        <v>116</v>
      </c>
      <c r="D7" s="7">
        <v>110.4</v>
      </c>
      <c r="E7" s="7">
        <v>110.2</v>
      </c>
      <c r="F7" s="7">
        <v>112.8</v>
      </c>
      <c r="G7" s="7">
        <v>104.9</v>
      </c>
      <c r="H7" s="7">
        <v>105.5</v>
      </c>
      <c r="I7" s="7">
        <v>103.6</v>
      </c>
      <c r="J7" s="7">
        <v>103.2</v>
      </c>
      <c r="K7" s="7">
        <v>105.3</v>
      </c>
      <c r="L7" s="7">
        <v>105.1</v>
      </c>
      <c r="M7" s="7">
        <v>102.8</v>
      </c>
      <c r="N7" s="7">
        <v>105.5</v>
      </c>
      <c r="O7" s="7">
        <v>108.3</v>
      </c>
      <c r="P7" s="7">
        <v>106.6</v>
      </c>
      <c r="Q7" s="7">
        <v>1384.2</v>
      </c>
      <c r="R7" s="7">
        <v>105.7</v>
      </c>
      <c r="S7" s="7">
        <v>106.9</v>
      </c>
      <c r="T7" s="7">
        <v>106</v>
      </c>
      <c r="U7" s="7">
        <v>106.8</v>
      </c>
      <c r="V7" s="7">
        <v>319.7</v>
      </c>
      <c r="W7" s="7">
        <v>100.4</v>
      </c>
      <c r="X7" s="7">
        <v>106</v>
      </c>
      <c r="Y7" s="7">
        <v>105.2</v>
      </c>
      <c r="Z7" s="7">
        <v>104.5</v>
      </c>
      <c r="AA7" s="7">
        <v>104.2</v>
      </c>
      <c r="AB7" s="7">
        <v>103.6</v>
      </c>
      <c r="AC7" s="7">
        <v>103.9</v>
      </c>
      <c r="AD7" s="7">
        <v>104.5</v>
      </c>
      <c r="AE7" s="7">
        <v>104.4</v>
      </c>
      <c r="AF7" s="7">
        <v>730.3</v>
      </c>
      <c r="AG7" s="7">
        <v>105.3</v>
      </c>
      <c r="AI7" s="9">
        <v>149.4</v>
      </c>
      <c r="AJ7" s="9">
        <v>1748.5</v>
      </c>
    </row>
    <row r="8" spans="1:36" x14ac:dyDescent="0.25">
      <c r="A8" s="48" t="s">
        <v>60</v>
      </c>
      <c r="B8">
        <v>2013</v>
      </c>
      <c r="C8" s="50" t="s">
        <v>138</v>
      </c>
      <c r="D8" s="7">
        <v>110.2</v>
      </c>
      <c r="E8" s="7">
        <v>108.8</v>
      </c>
      <c r="F8" s="7">
        <v>109.9</v>
      </c>
      <c r="G8" s="7">
        <v>105.6</v>
      </c>
      <c r="H8" s="7">
        <v>106.2</v>
      </c>
      <c r="I8" s="7">
        <v>105.7</v>
      </c>
      <c r="J8" s="7">
        <v>101.4</v>
      </c>
      <c r="K8" s="7">
        <v>105.7</v>
      </c>
      <c r="L8" s="7">
        <v>105</v>
      </c>
      <c r="M8" s="7">
        <v>103.3</v>
      </c>
      <c r="N8" s="7">
        <v>105.6</v>
      </c>
      <c r="O8" s="7">
        <v>108.2</v>
      </c>
      <c r="P8" s="7">
        <v>106.6</v>
      </c>
      <c r="Q8" s="7">
        <v>1382.2</v>
      </c>
      <c r="R8" s="7">
        <v>106.5</v>
      </c>
      <c r="S8" s="7">
        <v>107.6</v>
      </c>
      <c r="T8" s="7">
        <v>106.8</v>
      </c>
      <c r="U8" s="7">
        <v>107.5</v>
      </c>
      <c r="V8" s="7">
        <v>321.89999999999998</v>
      </c>
      <c r="W8" s="7">
        <v>100.4</v>
      </c>
      <c r="X8" s="7">
        <v>106.1</v>
      </c>
      <c r="Y8" s="7">
        <v>105.6</v>
      </c>
      <c r="Z8" s="7">
        <v>104.7</v>
      </c>
      <c r="AA8" s="7">
        <v>104.6</v>
      </c>
      <c r="AB8" s="7">
        <v>104</v>
      </c>
      <c r="AC8" s="7">
        <v>104.3</v>
      </c>
      <c r="AD8" s="7">
        <v>104.3</v>
      </c>
      <c r="AE8" s="7">
        <v>104.6</v>
      </c>
      <c r="AF8" s="7">
        <v>732.09999999999991</v>
      </c>
      <c r="AG8" s="7">
        <v>106</v>
      </c>
      <c r="AI8" s="9">
        <v>149.9</v>
      </c>
      <c r="AJ8" s="9">
        <v>1754.2999999999997</v>
      </c>
    </row>
    <row r="9" spans="1:36" x14ac:dyDescent="0.25">
      <c r="A9" s="48" t="s">
        <v>85</v>
      </c>
      <c r="B9">
        <v>2013</v>
      </c>
      <c r="C9" s="50" t="s">
        <v>138</v>
      </c>
      <c r="D9" s="7">
        <v>113.9</v>
      </c>
      <c r="E9" s="7">
        <v>111.4</v>
      </c>
      <c r="F9" s="7">
        <v>113.2</v>
      </c>
      <c r="G9" s="7">
        <v>104.3</v>
      </c>
      <c r="H9" s="7">
        <v>102.7</v>
      </c>
      <c r="I9" s="7">
        <v>104.9</v>
      </c>
      <c r="J9" s="7">
        <v>103.8</v>
      </c>
      <c r="K9" s="7">
        <v>103.5</v>
      </c>
      <c r="L9" s="7">
        <v>102.6</v>
      </c>
      <c r="M9" s="7">
        <v>102.4</v>
      </c>
      <c r="N9" s="7">
        <v>107</v>
      </c>
      <c r="O9" s="7">
        <v>109.8</v>
      </c>
      <c r="P9" s="7">
        <v>107.3</v>
      </c>
      <c r="Q9" s="7">
        <v>1386.8</v>
      </c>
      <c r="R9" s="7">
        <v>106.8</v>
      </c>
      <c r="S9" s="7">
        <v>107.2</v>
      </c>
      <c r="T9" s="7">
        <v>106</v>
      </c>
      <c r="U9" s="7">
        <v>107</v>
      </c>
      <c r="V9" s="7">
        <v>320.2</v>
      </c>
      <c r="W9" s="7">
        <v>100.4</v>
      </c>
      <c r="X9" s="7">
        <v>106</v>
      </c>
      <c r="Y9" s="7">
        <v>105.7</v>
      </c>
      <c r="Z9" s="7">
        <v>105.2</v>
      </c>
      <c r="AA9" s="7">
        <v>105.5</v>
      </c>
      <c r="AB9" s="7">
        <v>103.5</v>
      </c>
      <c r="AC9" s="7">
        <v>103.8</v>
      </c>
      <c r="AD9" s="7">
        <v>104.2</v>
      </c>
      <c r="AE9" s="7">
        <v>104.9</v>
      </c>
      <c r="AF9" s="7">
        <v>732.8</v>
      </c>
      <c r="AG9" s="7">
        <v>105</v>
      </c>
      <c r="AI9" s="9">
        <v>150.4</v>
      </c>
      <c r="AJ9" s="9">
        <v>1762.1000000000001</v>
      </c>
    </row>
    <row r="10" spans="1:36" x14ac:dyDescent="0.25">
      <c r="A10" s="48" t="s">
        <v>104</v>
      </c>
      <c r="B10">
        <v>2013</v>
      </c>
      <c r="C10" s="50" t="s">
        <v>138</v>
      </c>
      <c r="D10" s="7">
        <v>111.4</v>
      </c>
      <c r="E10" s="7">
        <v>109.7</v>
      </c>
      <c r="F10" s="7">
        <v>111.2</v>
      </c>
      <c r="G10" s="7">
        <v>105.1</v>
      </c>
      <c r="H10" s="7">
        <v>104.9</v>
      </c>
      <c r="I10" s="7">
        <v>105.3</v>
      </c>
      <c r="J10" s="7">
        <v>102.2</v>
      </c>
      <c r="K10" s="7">
        <v>105</v>
      </c>
      <c r="L10" s="7">
        <v>104.2</v>
      </c>
      <c r="M10" s="7">
        <v>103</v>
      </c>
      <c r="N10" s="7">
        <v>106.2</v>
      </c>
      <c r="O10" s="7">
        <v>108.9</v>
      </c>
      <c r="P10" s="7">
        <v>106.9</v>
      </c>
      <c r="Q10" s="7">
        <v>1384.0000000000002</v>
      </c>
      <c r="R10" s="7">
        <v>106.6</v>
      </c>
      <c r="S10" s="7">
        <v>107.4</v>
      </c>
      <c r="T10" s="7">
        <v>106.5</v>
      </c>
      <c r="U10" s="7">
        <v>107.3</v>
      </c>
      <c r="V10" s="7">
        <v>321.2</v>
      </c>
      <c r="W10" s="7">
        <v>100.4</v>
      </c>
      <c r="X10" s="7">
        <v>106.1</v>
      </c>
      <c r="Y10" s="7">
        <v>105.6</v>
      </c>
      <c r="Z10" s="7">
        <v>104.9</v>
      </c>
      <c r="AA10" s="7">
        <v>105.1</v>
      </c>
      <c r="AB10" s="7">
        <v>103.7</v>
      </c>
      <c r="AC10" s="7">
        <v>104</v>
      </c>
      <c r="AD10" s="7">
        <v>104.3</v>
      </c>
      <c r="AE10" s="7">
        <v>104.7</v>
      </c>
      <c r="AF10" s="7">
        <v>732.3</v>
      </c>
      <c r="AG10" s="7">
        <v>105.5</v>
      </c>
      <c r="AI10" s="9">
        <v>151.19999999999999</v>
      </c>
      <c r="AJ10" s="9">
        <v>1770.6</v>
      </c>
    </row>
    <row r="11" spans="1:36" x14ac:dyDescent="0.25">
      <c r="A11" s="48" t="s">
        <v>60</v>
      </c>
      <c r="B11">
        <v>2013</v>
      </c>
      <c r="C11" s="50" t="s">
        <v>154</v>
      </c>
      <c r="D11" s="7">
        <v>110.2</v>
      </c>
      <c r="E11" s="7">
        <v>109.5</v>
      </c>
      <c r="F11" s="7">
        <v>106.9</v>
      </c>
      <c r="G11" s="7">
        <v>106.3</v>
      </c>
      <c r="H11" s="7">
        <v>105.7</v>
      </c>
      <c r="I11" s="7">
        <v>108.3</v>
      </c>
      <c r="J11" s="7">
        <v>103.4</v>
      </c>
      <c r="K11" s="7">
        <v>105.7</v>
      </c>
      <c r="L11" s="7">
        <v>104.2</v>
      </c>
      <c r="M11" s="7">
        <v>103.2</v>
      </c>
      <c r="N11" s="7">
        <v>106.5</v>
      </c>
      <c r="O11" s="7">
        <v>108.8</v>
      </c>
      <c r="P11" s="7">
        <v>107.1</v>
      </c>
      <c r="Q11" s="7">
        <v>1385.8</v>
      </c>
      <c r="R11" s="7">
        <v>107.1</v>
      </c>
      <c r="S11" s="7">
        <v>108.1</v>
      </c>
      <c r="T11" s="7">
        <v>107.4</v>
      </c>
      <c r="U11" s="7">
        <v>108</v>
      </c>
      <c r="V11" s="7">
        <v>323.5</v>
      </c>
      <c r="W11" s="7">
        <v>100.5</v>
      </c>
      <c r="X11" s="7">
        <v>106.5</v>
      </c>
      <c r="Y11" s="7">
        <v>106.1</v>
      </c>
      <c r="Z11" s="7">
        <v>105.1</v>
      </c>
      <c r="AA11" s="7">
        <v>104.4</v>
      </c>
      <c r="AB11" s="7">
        <v>104.5</v>
      </c>
      <c r="AC11" s="7">
        <v>104.8</v>
      </c>
      <c r="AD11" s="7">
        <v>102.7</v>
      </c>
      <c r="AE11" s="7">
        <v>104.6</v>
      </c>
      <c r="AF11" s="7">
        <v>732.2</v>
      </c>
      <c r="AG11" s="7">
        <v>106.4</v>
      </c>
      <c r="AI11" s="9">
        <v>151.69999999999999</v>
      </c>
      <c r="AJ11" s="9">
        <v>1777.2000000000003</v>
      </c>
    </row>
    <row r="12" spans="1:36" x14ac:dyDescent="0.25">
      <c r="A12" s="48" t="s">
        <v>85</v>
      </c>
      <c r="B12">
        <v>2013</v>
      </c>
      <c r="C12" s="50" t="s">
        <v>154</v>
      </c>
      <c r="D12" s="7">
        <v>114.6</v>
      </c>
      <c r="E12" s="7">
        <v>113.4</v>
      </c>
      <c r="F12" s="7">
        <v>106</v>
      </c>
      <c r="G12" s="7">
        <v>104.7</v>
      </c>
      <c r="H12" s="7">
        <v>102.1</v>
      </c>
      <c r="I12" s="7">
        <v>109.5</v>
      </c>
      <c r="J12" s="7">
        <v>109.7</v>
      </c>
      <c r="K12" s="7">
        <v>104.6</v>
      </c>
      <c r="L12" s="7">
        <v>102</v>
      </c>
      <c r="M12" s="7">
        <v>103.5</v>
      </c>
      <c r="N12" s="7">
        <v>108.2</v>
      </c>
      <c r="O12" s="7">
        <v>110.6</v>
      </c>
      <c r="P12" s="7">
        <v>108.8</v>
      </c>
      <c r="Q12" s="7">
        <v>1397.6999999999998</v>
      </c>
      <c r="R12" s="7">
        <v>108.5</v>
      </c>
      <c r="S12" s="7">
        <v>107.9</v>
      </c>
      <c r="T12" s="7">
        <v>106.4</v>
      </c>
      <c r="U12" s="7">
        <v>107.7</v>
      </c>
      <c r="V12" s="7">
        <v>322</v>
      </c>
      <c r="W12" s="7">
        <v>100.5</v>
      </c>
      <c r="X12" s="7">
        <v>106.4</v>
      </c>
      <c r="Y12" s="7">
        <v>106.5</v>
      </c>
      <c r="Z12" s="7">
        <v>105.7</v>
      </c>
      <c r="AA12" s="7">
        <v>105</v>
      </c>
      <c r="AB12" s="7">
        <v>104</v>
      </c>
      <c r="AC12" s="7">
        <v>105.2</v>
      </c>
      <c r="AD12" s="7">
        <v>103.2</v>
      </c>
      <c r="AE12" s="7">
        <v>105.1</v>
      </c>
      <c r="AF12" s="7">
        <v>734.7</v>
      </c>
      <c r="AG12" s="7">
        <v>105.7</v>
      </c>
      <c r="AI12" s="9">
        <v>152.30000000000001</v>
      </c>
      <c r="AJ12" s="9">
        <v>1782.6000000000001</v>
      </c>
    </row>
    <row r="13" spans="1:36" x14ac:dyDescent="0.25">
      <c r="A13" s="48" t="s">
        <v>104</v>
      </c>
      <c r="B13">
        <v>2013</v>
      </c>
      <c r="C13" s="50" t="s">
        <v>154</v>
      </c>
      <c r="D13" s="7">
        <v>111.6</v>
      </c>
      <c r="E13" s="7">
        <v>110.9</v>
      </c>
      <c r="F13" s="7">
        <v>106.6</v>
      </c>
      <c r="G13" s="7">
        <v>105.7</v>
      </c>
      <c r="H13" s="7">
        <v>104.4</v>
      </c>
      <c r="I13" s="7">
        <v>108.9</v>
      </c>
      <c r="J13" s="7">
        <v>105.5</v>
      </c>
      <c r="K13" s="7">
        <v>105.3</v>
      </c>
      <c r="L13" s="7">
        <v>103.5</v>
      </c>
      <c r="M13" s="7">
        <v>103.3</v>
      </c>
      <c r="N13" s="7">
        <v>107.2</v>
      </c>
      <c r="O13" s="7">
        <v>109.6</v>
      </c>
      <c r="P13" s="7">
        <v>107.7</v>
      </c>
      <c r="Q13" s="7">
        <v>1390.2</v>
      </c>
      <c r="R13" s="7">
        <v>107.5</v>
      </c>
      <c r="S13" s="7">
        <v>108</v>
      </c>
      <c r="T13" s="7">
        <v>107</v>
      </c>
      <c r="U13" s="7">
        <v>107.9</v>
      </c>
      <c r="V13" s="7">
        <v>322.89999999999998</v>
      </c>
      <c r="W13" s="7">
        <v>100.5</v>
      </c>
      <c r="X13" s="7">
        <v>106.5</v>
      </c>
      <c r="Y13" s="7">
        <v>106.3</v>
      </c>
      <c r="Z13" s="7">
        <v>105.3</v>
      </c>
      <c r="AA13" s="7">
        <v>104.7</v>
      </c>
      <c r="AB13" s="7">
        <v>104.2</v>
      </c>
      <c r="AC13" s="7">
        <v>105</v>
      </c>
      <c r="AD13" s="7">
        <v>102.9</v>
      </c>
      <c r="AE13" s="7">
        <v>104.8</v>
      </c>
      <c r="AF13" s="7">
        <v>733.19999999999993</v>
      </c>
      <c r="AG13" s="7">
        <v>106.1</v>
      </c>
      <c r="AI13" s="9">
        <v>150.69999999999999</v>
      </c>
      <c r="AJ13" s="9">
        <v>1814.01</v>
      </c>
    </row>
    <row r="14" spans="1:36" x14ac:dyDescent="0.25">
      <c r="A14" s="48" t="s">
        <v>60</v>
      </c>
      <c r="B14">
        <v>2013</v>
      </c>
      <c r="C14" s="50" t="s">
        <v>167</v>
      </c>
      <c r="D14" s="7">
        <v>110.9</v>
      </c>
      <c r="E14" s="7">
        <v>109.8</v>
      </c>
      <c r="F14" s="7">
        <v>105.9</v>
      </c>
      <c r="G14" s="7">
        <v>107.5</v>
      </c>
      <c r="H14" s="7">
        <v>105.3</v>
      </c>
      <c r="I14" s="7">
        <v>108.1</v>
      </c>
      <c r="J14" s="7">
        <v>107.3</v>
      </c>
      <c r="K14" s="7">
        <v>106.1</v>
      </c>
      <c r="L14" s="7">
        <v>103.7</v>
      </c>
      <c r="M14" s="7">
        <v>104</v>
      </c>
      <c r="N14" s="7">
        <v>107.4</v>
      </c>
      <c r="O14" s="7">
        <v>109.9</v>
      </c>
      <c r="P14" s="7">
        <v>108.1</v>
      </c>
      <c r="Q14" s="7">
        <v>1394</v>
      </c>
      <c r="R14" s="7">
        <v>108.1</v>
      </c>
      <c r="S14" s="7">
        <v>108.8</v>
      </c>
      <c r="T14" s="7">
        <v>107.9</v>
      </c>
      <c r="U14" s="7">
        <v>108.6</v>
      </c>
      <c r="V14" s="7">
        <v>325.29999999999995</v>
      </c>
      <c r="W14" s="7">
        <v>100.5</v>
      </c>
      <c r="X14" s="7">
        <v>107.5</v>
      </c>
      <c r="Y14" s="7">
        <v>106.8</v>
      </c>
      <c r="Z14" s="7">
        <v>105.7</v>
      </c>
      <c r="AA14" s="7">
        <v>104.1</v>
      </c>
      <c r="AB14" s="7">
        <v>105</v>
      </c>
      <c r="AC14" s="7">
        <v>105.5</v>
      </c>
      <c r="AD14" s="7">
        <v>102.1</v>
      </c>
      <c r="AE14" s="7">
        <v>104.8</v>
      </c>
      <c r="AF14" s="7">
        <v>734</v>
      </c>
      <c r="AG14" s="7">
        <v>107.2</v>
      </c>
      <c r="AI14" s="9">
        <v>153.47272727272727</v>
      </c>
      <c r="AJ14" s="9">
        <v>1813.3554545454547</v>
      </c>
    </row>
    <row r="15" spans="1:36" x14ac:dyDescent="0.25">
      <c r="A15" s="48" t="s">
        <v>85</v>
      </c>
      <c r="B15">
        <v>2013</v>
      </c>
      <c r="C15" s="50" t="s">
        <v>167</v>
      </c>
      <c r="D15" s="7">
        <v>115.4</v>
      </c>
      <c r="E15" s="7">
        <v>114.2</v>
      </c>
      <c r="F15" s="7">
        <v>102.7</v>
      </c>
      <c r="G15" s="7">
        <v>105.5</v>
      </c>
      <c r="H15" s="7">
        <v>101.5</v>
      </c>
      <c r="I15" s="7">
        <v>110.6</v>
      </c>
      <c r="J15" s="7">
        <v>123.7</v>
      </c>
      <c r="K15" s="7">
        <v>105.2</v>
      </c>
      <c r="L15" s="7">
        <v>101.9</v>
      </c>
      <c r="M15" s="7">
        <v>105</v>
      </c>
      <c r="N15" s="7">
        <v>109.1</v>
      </c>
      <c r="O15" s="7">
        <v>111.3</v>
      </c>
      <c r="P15" s="7">
        <v>111.1</v>
      </c>
      <c r="Q15" s="7">
        <v>1417.1999999999998</v>
      </c>
      <c r="R15" s="7">
        <v>109.8</v>
      </c>
      <c r="S15" s="7">
        <v>108.5</v>
      </c>
      <c r="T15" s="7">
        <v>106.7</v>
      </c>
      <c r="U15" s="7">
        <v>108.3</v>
      </c>
      <c r="V15" s="7">
        <v>323.5</v>
      </c>
      <c r="W15" s="7">
        <v>100.5</v>
      </c>
      <c r="X15" s="7">
        <v>107.2</v>
      </c>
      <c r="Y15" s="7">
        <v>107.1</v>
      </c>
      <c r="Z15" s="7">
        <v>106.2</v>
      </c>
      <c r="AA15" s="7">
        <v>103.9</v>
      </c>
      <c r="AB15" s="7">
        <v>104.6</v>
      </c>
      <c r="AC15" s="7">
        <v>105.7</v>
      </c>
      <c r="AD15" s="7">
        <v>102.6</v>
      </c>
      <c r="AE15" s="7">
        <v>104.9</v>
      </c>
      <c r="AF15" s="7">
        <v>735.00000000000011</v>
      </c>
      <c r="AG15" s="7">
        <v>106.6</v>
      </c>
      <c r="AI15" s="9">
        <v>154.4</v>
      </c>
      <c r="AJ15" s="9">
        <v>1813.1</v>
      </c>
    </row>
    <row r="16" spans="1:36" x14ac:dyDescent="0.25">
      <c r="A16" s="48" t="s">
        <v>104</v>
      </c>
      <c r="B16">
        <v>2013</v>
      </c>
      <c r="C16" s="50" t="s">
        <v>167</v>
      </c>
      <c r="D16" s="7">
        <v>112.3</v>
      </c>
      <c r="E16" s="7">
        <v>111.3</v>
      </c>
      <c r="F16" s="7">
        <v>104.7</v>
      </c>
      <c r="G16" s="7">
        <v>106.8</v>
      </c>
      <c r="H16" s="7">
        <v>103.9</v>
      </c>
      <c r="I16" s="7">
        <v>109.3</v>
      </c>
      <c r="J16" s="7">
        <v>112.9</v>
      </c>
      <c r="K16" s="7">
        <v>105.8</v>
      </c>
      <c r="L16" s="7">
        <v>103.1</v>
      </c>
      <c r="M16" s="7">
        <v>104.3</v>
      </c>
      <c r="N16" s="7">
        <v>108.1</v>
      </c>
      <c r="O16" s="7">
        <v>110.5</v>
      </c>
      <c r="P16" s="7">
        <v>109.2</v>
      </c>
      <c r="Q16" s="7">
        <v>1402.1999999999998</v>
      </c>
      <c r="R16" s="7">
        <v>108.6</v>
      </c>
      <c r="S16" s="7">
        <v>108.7</v>
      </c>
      <c r="T16" s="7">
        <v>107.4</v>
      </c>
      <c r="U16" s="7">
        <v>108.5</v>
      </c>
      <c r="V16" s="7">
        <v>324.60000000000002</v>
      </c>
      <c r="W16" s="7">
        <v>100.5</v>
      </c>
      <c r="X16" s="7">
        <v>107.4</v>
      </c>
      <c r="Y16" s="7">
        <v>106.9</v>
      </c>
      <c r="Z16" s="7">
        <v>105.9</v>
      </c>
      <c r="AA16" s="7">
        <v>104</v>
      </c>
      <c r="AB16" s="7">
        <v>104.8</v>
      </c>
      <c r="AC16" s="7">
        <v>105.6</v>
      </c>
      <c r="AD16" s="7">
        <v>102.3</v>
      </c>
      <c r="AE16" s="7">
        <v>104.8</v>
      </c>
      <c r="AF16" s="7">
        <v>734.3</v>
      </c>
      <c r="AG16" s="7">
        <v>106.9</v>
      </c>
      <c r="AI16" s="9">
        <v>154.4</v>
      </c>
      <c r="AJ16" s="9">
        <v>1813.1</v>
      </c>
    </row>
    <row r="17" spans="1:36" x14ac:dyDescent="0.25">
      <c r="A17" s="48" t="s">
        <v>60</v>
      </c>
      <c r="B17">
        <v>2013</v>
      </c>
      <c r="C17" s="50" t="s">
        <v>177</v>
      </c>
      <c r="D17" s="7">
        <v>112.3</v>
      </c>
      <c r="E17" s="7">
        <v>112.1</v>
      </c>
      <c r="F17" s="7">
        <v>108.1</v>
      </c>
      <c r="G17" s="7">
        <v>108.3</v>
      </c>
      <c r="H17" s="7">
        <v>105.9</v>
      </c>
      <c r="I17" s="7">
        <v>109.2</v>
      </c>
      <c r="J17" s="7">
        <v>118</v>
      </c>
      <c r="K17" s="7">
        <v>106.8</v>
      </c>
      <c r="L17" s="7">
        <v>104.1</v>
      </c>
      <c r="M17" s="7">
        <v>105.4</v>
      </c>
      <c r="N17" s="7">
        <v>108.2</v>
      </c>
      <c r="O17" s="7">
        <v>111</v>
      </c>
      <c r="P17" s="7">
        <v>110.6</v>
      </c>
      <c r="Q17" s="7">
        <v>1420</v>
      </c>
      <c r="R17" s="7">
        <v>109</v>
      </c>
      <c r="S17" s="7">
        <v>109.7</v>
      </c>
      <c r="T17" s="7">
        <v>108.8</v>
      </c>
      <c r="U17" s="7">
        <v>109.5</v>
      </c>
      <c r="V17" s="7">
        <v>328</v>
      </c>
      <c r="W17" s="7">
        <v>106.6</v>
      </c>
      <c r="X17" s="7">
        <v>108.5</v>
      </c>
      <c r="Y17" s="7">
        <v>107.5</v>
      </c>
      <c r="Z17" s="7">
        <v>106.3</v>
      </c>
      <c r="AA17" s="7">
        <v>105</v>
      </c>
      <c r="AB17" s="7">
        <v>105.6</v>
      </c>
      <c r="AC17" s="7">
        <v>106.5</v>
      </c>
      <c r="AD17" s="7">
        <v>102.5</v>
      </c>
      <c r="AE17" s="7">
        <v>105.5</v>
      </c>
      <c r="AF17" s="7">
        <v>738.9</v>
      </c>
      <c r="AG17" s="7">
        <v>108.9</v>
      </c>
      <c r="AI17" s="9">
        <v>155</v>
      </c>
      <c r="AJ17" s="9">
        <v>1824</v>
      </c>
    </row>
    <row r="18" spans="1:36" x14ac:dyDescent="0.25">
      <c r="A18" s="48" t="s">
        <v>85</v>
      </c>
      <c r="B18">
        <v>2013</v>
      </c>
      <c r="C18" s="50" t="s">
        <v>177</v>
      </c>
      <c r="D18" s="7">
        <v>117</v>
      </c>
      <c r="E18" s="7">
        <v>120.1</v>
      </c>
      <c r="F18" s="7">
        <v>112.5</v>
      </c>
      <c r="G18" s="7">
        <v>107.3</v>
      </c>
      <c r="H18" s="7">
        <v>101.3</v>
      </c>
      <c r="I18" s="7">
        <v>112.4</v>
      </c>
      <c r="J18" s="7">
        <v>143.6</v>
      </c>
      <c r="K18" s="7">
        <v>105.4</v>
      </c>
      <c r="L18" s="7">
        <v>101.4</v>
      </c>
      <c r="M18" s="7">
        <v>106.4</v>
      </c>
      <c r="N18" s="7">
        <v>110</v>
      </c>
      <c r="O18" s="7">
        <v>112.2</v>
      </c>
      <c r="P18" s="7">
        <v>115</v>
      </c>
      <c r="Q18" s="7">
        <v>1464.6000000000001</v>
      </c>
      <c r="R18" s="7">
        <v>110.9</v>
      </c>
      <c r="S18" s="7">
        <v>109.2</v>
      </c>
      <c r="T18" s="7">
        <v>107.2</v>
      </c>
      <c r="U18" s="7">
        <v>108.9</v>
      </c>
      <c r="V18" s="7">
        <v>325.3</v>
      </c>
      <c r="W18" s="7">
        <v>106.6</v>
      </c>
      <c r="X18" s="7">
        <v>108</v>
      </c>
      <c r="Y18" s="7">
        <v>107.7</v>
      </c>
      <c r="Z18" s="7">
        <v>106.5</v>
      </c>
      <c r="AA18" s="7">
        <v>105.2</v>
      </c>
      <c r="AB18" s="7">
        <v>105.2</v>
      </c>
      <c r="AC18" s="7">
        <v>108.1</v>
      </c>
      <c r="AD18" s="7">
        <v>103.3</v>
      </c>
      <c r="AE18" s="7">
        <v>106.1</v>
      </c>
      <c r="AF18" s="7">
        <v>742.09999999999991</v>
      </c>
      <c r="AG18" s="7">
        <v>109.7</v>
      </c>
      <c r="AI18" s="9">
        <v>155.6</v>
      </c>
      <c r="AJ18" s="9">
        <v>1834.1</v>
      </c>
    </row>
    <row r="19" spans="1:36" x14ac:dyDescent="0.25">
      <c r="A19" s="48" t="s">
        <v>104</v>
      </c>
      <c r="B19">
        <v>2013</v>
      </c>
      <c r="C19" s="50" t="s">
        <v>177</v>
      </c>
      <c r="D19" s="7">
        <v>113.8</v>
      </c>
      <c r="E19" s="7">
        <v>114.9</v>
      </c>
      <c r="F19" s="7">
        <v>109.8</v>
      </c>
      <c r="G19" s="7">
        <v>107.9</v>
      </c>
      <c r="H19" s="7">
        <v>104.2</v>
      </c>
      <c r="I19" s="7">
        <v>110.7</v>
      </c>
      <c r="J19" s="7">
        <v>126.7</v>
      </c>
      <c r="K19" s="7">
        <v>106.3</v>
      </c>
      <c r="L19" s="7">
        <v>103.2</v>
      </c>
      <c r="M19" s="7">
        <v>105.7</v>
      </c>
      <c r="N19" s="7">
        <v>109</v>
      </c>
      <c r="O19" s="7">
        <v>111.6</v>
      </c>
      <c r="P19" s="7">
        <v>112.2</v>
      </c>
      <c r="Q19" s="7">
        <v>1436</v>
      </c>
      <c r="R19" s="7">
        <v>109.5</v>
      </c>
      <c r="S19" s="7">
        <v>109.5</v>
      </c>
      <c r="T19" s="7">
        <v>108.1</v>
      </c>
      <c r="U19" s="7">
        <v>109.3</v>
      </c>
      <c r="V19" s="7">
        <v>326.89999999999998</v>
      </c>
      <c r="W19" s="7">
        <v>106.6</v>
      </c>
      <c r="X19" s="7">
        <v>108.3</v>
      </c>
      <c r="Y19" s="7">
        <v>107.6</v>
      </c>
      <c r="Z19" s="7">
        <v>106.4</v>
      </c>
      <c r="AA19" s="7">
        <v>105.1</v>
      </c>
      <c r="AB19" s="7">
        <v>105.4</v>
      </c>
      <c r="AC19" s="7">
        <v>107.4</v>
      </c>
      <c r="AD19" s="7">
        <v>102.8</v>
      </c>
      <c r="AE19" s="7">
        <v>105.8</v>
      </c>
      <c r="AF19" s="7">
        <v>740.49999999999989</v>
      </c>
      <c r="AG19" s="7">
        <v>109.3</v>
      </c>
    </row>
    <row r="20" spans="1:36" x14ac:dyDescent="0.25">
      <c r="A20" s="48" t="s">
        <v>60</v>
      </c>
      <c r="B20">
        <v>2013</v>
      </c>
      <c r="C20" s="50" t="s">
        <v>194</v>
      </c>
      <c r="D20" s="7">
        <v>113.4</v>
      </c>
      <c r="E20" s="7">
        <v>114.9</v>
      </c>
      <c r="F20" s="7">
        <v>110.5</v>
      </c>
      <c r="G20" s="7">
        <v>109.3</v>
      </c>
      <c r="H20" s="7">
        <v>106.2</v>
      </c>
      <c r="I20" s="7">
        <v>110.3</v>
      </c>
      <c r="J20" s="7">
        <v>129.19999999999999</v>
      </c>
      <c r="K20" s="7">
        <v>107.1</v>
      </c>
      <c r="L20" s="7">
        <v>104.3</v>
      </c>
      <c r="M20" s="7">
        <v>106.4</v>
      </c>
      <c r="N20" s="7">
        <v>109.1</v>
      </c>
      <c r="O20" s="7">
        <v>112.1</v>
      </c>
      <c r="P20" s="7">
        <v>113.1</v>
      </c>
      <c r="Q20" s="7">
        <v>1445.8999999999996</v>
      </c>
      <c r="R20" s="7">
        <v>109.8</v>
      </c>
      <c r="S20" s="7">
        <v>110.5</v>
      </c>
      <c r="T20" s="7">
        <v>109.5</v>
      </c>
      <c r="U20" s="7">
        <v>110.3</v>
      </c>
      <c r="V20" s="7">
        <v>330.3</v>
      </c>
      <c r="W20" s="7">
        <v>107.7</v>
      </c>
      <c r="X20" s="7">
        <v>109.5</v>
      </c>
      <c r="Y20" s="7">
        <v>108.3</v>
      </c>
      <c r="Z20" s="7">
        <v>106.9</v>
      </c>
      <c r="AA20" s="7">
        <v>106.8</v>
      </c>
      <c r="AB20" s="7">
        <v>106.4</v>
      </c>
      <c r="AC20" s="7">
        <v>107.8</v>
      </c>
      <c r="AD20" s="7">
        <v>102.5</v>
      </c>
      <c r="AE20" s="7">
        <v>106.5</v>
      </c>
      <c r="AF20" s="7">
        <v>745.19999999999993</v>
      </c>
      <c r="AG20" s="7">
        <v>110.7</v>
      </c>
    </row>
    <row r="21" spans="1:36" x14ac:dyDescent="0.25">
      <c r="A21" s="48" t="s">
        <v>85</v>
      </c>
      <c r="B21">
        <v>2013</v>
      </c>
      <c r="C21" s="50" t="s">
        <v>194</v>
      </c>
      <c r="D21" s="7">
        <v>117.8</v>
      </c>
      <c r="E21" s="7">
        <v>119.2</v>
      </c>
      <c r="F21" s="7">
        <v>114</v>
      </c>
      <c r="G21" s="7">
        <v>108.3</v>
      </c>
      <c r="H21" s="7">
        <v>101.1</v>
      </c>
      <c r="I21" s="7">
        <v>113.2</v>
      </c>
      <c r="J21" s="7">
        <v>160.9</v>
      </c>
      <c r="K21" s="7">
        <v>105.1</v>
      </c>
      <c r="L21" s="7">
        <v>101.3</v>
      </c>
      <c r="M21" s="7">
        <v>107.5</v>
      </c>
      <c r="N21" s="7">
        <v>110.4</v>
      </c>
      <c r="O21" s="7">
        <v>113.1</v>
      </c>
      <c r="P21" s="7">
        <v>117.5</v>
      </c>
      <c r="Q21" s="7">
        <v>1489.4</v>
      </c>
      <c r="R21" s="7">
        <v>111.7</v>
      </c>
      <c r="S21" s="7">
        <v>109.8</v>
      </c>
      <c r="T21" s="7">
        <v>107.8</v>
      </c>
      <c r="U21" s="7">
        <v>109.5</v>
      </c>
      <c r="V21" s="7">
        <v>327.10000000000002</v>
      </c>
      <c r="W21" s="7">
        <v>107.7</v>
      </c>
      <c r="X21" s="7">
        <v>108.6</v>
      </c>
      <c r="Y21" s="7">
        <v>108.1</v>
      </c>
      <c r="Z21" s="7">
        <v>107.1</v>
      </c>
      <c r="AA21" s="7">
        <v>107.3</v>
      </c>
      <c r="AB21" s="7">
        <v>105.9</v>
      </c>
      <c r="AC21" s="7">
        <v>110.1</v>
      </c>
      <c r="AD21" s="7">
        <v>103.2</v>
      </c>
      <c r="AE21" s="7">
        <v>107.3</v>
      </c>
      <c r="AF21" s="7">
        <v>749</v>
      </c>
      <c r="AG21" s="7">
        <v>111.4</v>
      </c>
    </row>
    <row r="22" spans="1:36" x14ac:dyDescent="0.25">
      <c r="A22" s="48" t="s">
        <v>104</v>
      </c>
      <c r="B22">
        <v>2013</v>
      </c>
      <c r="C22" s="50" t="s">
        <v>194</v>
      </c>
      <c r="D22" s="7">
        <v>114.8</v>
      </c>
      <c r="E22" s="7">
        <v>116.4</v>
      </c>
      <c r="F22" s="7">
        <v>111.9</v>
      </c>
      <c r="G22" s="7">
        <v>108.9</v>
      </c>
      <c r="H22" s="7">
        <v>104.3</v>
      </c>
      <c r="I22" s="7">
        <v>111.7</v>
      </c>
      <c r="J22" s="7">
        <v>140</v>
      </c>
      <c r="K22" s="7">
        <v>106.4</v>
      </c>
      <c r="L22" s="7">
        <v>103.3</v>
      </c>
      <c r="M22" s="7">
        <v>106.8</v>
      </c>
      <c r="N22" s="7">
        <v>109.6</v>
      </c>
      <c r="O22" s="7">
        <v>112.6</v>
      </c>
      <c r="P22" s="7">
        <v>114.7</v>
      </c>
      <c r="Q22" s="7">
        <v>1461.3999999999999</v>
      </c>
      <c r="R22" s="7">
        <v>110.3</v>
      </c>
      <c r="S22" s="7">
        <v>110.2</v>
      </c>
      <c r="T22" s="7">
        <v>108.8</v>
      </c>
      <c r="U22" s="7">
        <v>110</v>
      </c>
      <c r="V22" s="7">
        <v>329</v>
      </c>
      <c r="W22" s="7">
        <v>107.7</v>
      </c>
      <c r="X22" s="7">
        <v>109.2</v>
      </c>
      <c r="Y22" s="7">
        <v>108.2</v>
      </c>
      <c r="Z22" s="7">
        <v>107</v>
      </c>
      <c r="AA22" s="7">
        <v>107.1</v>
      </c>
      <c r="AB22" s="7">
        <v>106.1</v>
      </c>
      <c r="AC22" s="7">
        <v>109.1</v>
      </c>
      <c r="AD22" s="7">
        <v>102.8</v>
      </c>
      <c r="AE22" s="7">
        <v>106.9</v>
      </c>
      <c r="AF22" s="7">
        <v>747.19999999999993</v>
      </c>
      <c r="AG22" s="7">
        <v>111</v>
      </c>
    </row>
    <row r="23" spans="1:36" x14ac:dyDescent="0.25">
      <c r="A23" s="48" t="s">
        <v>60</v>
      </c>
      <c r="B23">
        <v>2013</v>
      </c>
      <c r="C23" s="50" t="s">
        <v>213</v>
      </c>
      <c r="D23" s="7">
        <v>114.3</v>
      </c>
      <c r="E23" s="7">
        <v>115.4</v>
      </c>
      <c r="F23" s="7">
        <v>111.1</v>
      </c>
      <c r="G23" s="7">
        <v>110</v>
      </c>
      <c r="H23" s="7">
        <v>106.4</v>
      </c>
      <c r="I23" s="7">
        <v>110.8</v>
      </c>
      <c r="J23" s="7">
        <v>138.9</v>
      </c>
      <c r="K23" s="7">
        <v>107.4</v>
      </c>
      <c r="L23" s="7">
        <v>104.1</v>
      </c>
      <c r="M23" s="7">
        <v>106.9</v>
      </c>
      <c r="N23" s="7">
        <v>109.7</v>
      </c>
      <c r="O23" s="7">
        <v>112.6</v>
      </c>
      <c r="P23" s="7">
        <v>114.9</v>
      </c>
      <c r="Q23" s="7">
        <v>1462.5</v>
      </c>
      <c r="R23" s="7">
        <v>110.7</v>
      </c>
      <c r="S23" s="7">
        <v>111.3</v>
      </c>
      <c r="T23" s="7">
        <v>110.2</v>
      </c>
      <c r="U23" s="7">
        <v>111.1</v>
      </c>
      <c r="V23" s="7">
        <v>332.6</v>
      </c>
      <c r="W23" s="7">
        <v>108.9</v>
      </c>
      <c r="X23" s="7">
        <v>109.9</v>
      </c>
      <c r="Y23" s="7">
        <v>108.7</v>
      </c>
      <c r="Z23" s="7">
        <v>107.5</v>
      </c>
      <c r="AA23" s="7">
        <v>107.8</v>
      </c>
      <c r="AB23" s="7">
        <v>106.8</v>
      </c>
      <c r="AC23" s="7">
        <v>108.7</v>
      </c>
      <c r="AD23" s="7">
        <v>105</v>
      </c>
      <c r="AE23" s="7">
        <v>107.5</v>
      </c>
      <c r="AF23" s="7">
        <v>752</v>
      </c>
      <c r="AG23" s="7">
        <v>112.1</v>
      </c>
    </row>
    <row r="24" spans="1:36" x14ac:dyDescent="0.25">
      <c r="A24" s="48" t="s">
        <v>85</v>
      </c>
      <c r="B24">
        <v>2013</v>
      </c>
      <c r="C24" s="50" t="s">
        <v>213</v>
      </c>
      <c r="D24" s="7">
        <v>118.3</v>
      </c>
      <c r="E24" s="7">
        <v>120.4</v>
      </c>
      <c r="F24" s="7">
        <v>112.7</v>
      </c>
      <c r="G24" s="7">
        <v>108.9</v>
      </c>
      <c r="H24" s="7">
        <v>101.1</v>
      </c>
      <c r="I24" s="7">
        <v>108.7</v>
      </c>
      <c r="J24" s="7">
        <v>177</v>
      </c>
      <c r="K24" s="7">
        <v>104.7</v>
      </c>
      <c r="L24" s="7">
        <v>101</v>
      </c>
      <c r="M24" s="7">
        <v>108.5</v>
      </c>
      <c r="N24" s="7">
        <v>110.9</v>
      </c>
      <c r="O24" s="7">
        <v>114.3</v>
      </c>
      <c r="P24" s="7">
        <v>119.6</v>
      </c>
      <c r="Q24" s="7">
        <v>1506.1000000000001</v>
      </c>
      <c r="R24" s="7">
        <v>112.4</v>
      </c>
      <c r="S24" s="7">
        <v>110.6</v>
      </c>
      <c r="T24" s="7">
        <v>108.3</v>
      </c>
      <c r="U24" s="7">
        <v>110.2</v>
      </c>
      <c r="V24" s="7">
        <v>329.09999999999997</v>
      </c>
      <c r="W24" s="7">
        <v>108.9</v>
      </c>
      <c r="X24" s="7">
        <v>109.3</v>
      </c>
      <c r="Y24" s="7">
        <v>108.7</v>
      </c>
      <c r="Z24" s="7">
        <v>107.6</v>
      </c>
      <c r="AA24" s="7">
        <v>108.1</v>
      </c>
      <c r="AB24" s="7">
        <v>106.5</v>
      </c>
      <c r="AC24" s="7">
        <v>110.8</v>
      </c>
      <c r="AD24" s="7">
        <v>106</v>
      </c>
      <c r="AE24" s="7">
        <v>108.3</v>
      </c>
      <c r="AF24" s="7">
        <v>755.99999999999989</v>
      </c>
      <c r="AG24" s="7">
        <v>112.7</v>
      </c>
    </row>
    <row r="25" spans="1:36" x14ac:dyDescent="0.25">
      <c r="A25" s="48" t="s">
        <v>104</v>
      </c>
      <c r="B25">
        <v>2013</v>
      </c>
      <c r="C25" s="50" t="s">
        <v>213</v>
      </c>
      <c r="D25" s="7">
        <v>115.6</v>
      </c>
      <c r="E25" s="7">
        <v>117.2</v>
      </c>
      <c r="F25" s="7">
        <v>111.7</v>
      </c>
      <c r="G25" s="7">
        <v>109.6</v>
      </c>
      <c r="H25" s="7">
        <v>104.5</v>
      </c>
      <c r="I25" s="7">
        <v>109.8</v>
      </c>
      <c r="J25" s="7">
        <v>151.80000000000001</v>
      </c>
      <c r="K25" s="7">
        <v>106.5</v>
      </c>
      <c r="L25" s="7">
        <v>103.1</v>
      </c>
      <c r="M25" s="7">
        <v>107.4</v>
      </c>
      <c r="N25" s="7">
        <v>110.2</v>
      </c>
      <c r="O25" s="7">
        <v>113.4</v>
      </c>
      <c r="P25" s="7">
        <v>116.6</v>
      </c>
      <c r="Q25" s="7">
        <v>1477.4</v>
      </c>
      <c r="R25" s="7">
        <v>111.2</v>
      </c>
      <c r="S25" s="7">
        <v>111</v>
      </c>
      <c r="T25" s="7">
        <v>109.4</v>
      </c>
      <c r="U25" s="7">
        <v>110.7</v>
      </c>
      <c r="V25" s="7">
        <v>331.1</v>
      </c>
      <c r="W25" s="7">
        <v>108.9</v>
      </c>
      <c r="X25" s="7">
        <v>109.7</v>
      </c>
      <c r="Y25" s="7">
        <v>108.7</v>
      </c>
      <c r="Z25" s="7">
        <v>107.5</v>
      </c>
      <c r="AA25" s="7">
        <v>108</v>
      </c>
      <c r="AB25" s="7">
        <v>106.6</v>
      </c>
      <c r="AC25" s="7">
        <v>109.9</v>
      </c>
      <c r="AD25" s="7">
        <v>105.4</v>
      </c>
      <c r="AE25" s="7">
        <v>107.9</v>
      </c>
      <c r="AF25" s="7">
        <v>753.99999999999989</v>
      </c>
      <c r="AG25" s="7">
        <v>112.4</v>
      </c>
    </row>
    <row r="26" spans="1:36" x14ac:dyDescent="0.25">
      <c r="A26" s="48" t="s">
        <v>60</v>
      </c>
      <c r="B26">
        <v>2013</v>
      </c>
      <c r="C26" s="50" t="s">
        <v>228</v>
      </c>
      <c r="D26" s="7">
        <v>115.4</v>
      </c>
      <c r="E26" s="7">
        <v>115.7</v>
      </c>
      <c r="F26" s="7">
        <v>111.7</v>
      </c>
      <c r="G26" s="7">
        <v>111</v>
      </c>
      <c r="H26" s="7">
        <v>107.4</v>
      </c>
      <c r="I26" s="7">
        <v>110.9</v>
      </c>
      <c r="J26" s="7">
        <v>154</v>
      </c>
      <c r="K26" s="7">
        <v>108.1</v>
      </c>
      <c r="L26" s="7">
        <v>104.2</v>
      </c>
      <c r="M26" s="7">
        <v>107.9</v>
      </c>
      <c r="N26" s="7">
        <v>110.4</v>
      </c>
      <c r="O26" s="7">
        <v>114</v>
      </c>
      <c r="P26" s="7">
        <v>117.8</v>
      </c>
      <c r="Q26" s="7">
        <v>1488.5000000000002</v>
      </c>
      <c r="R26" s="7">
        <v>111.7</v>
      </c>
      <c r="S26" s="7">
        <v>112.7</v>
      </c>
      <c r="T26" s="7">
        <v>111.4</v>
      </c>
      <c r="U26" s="7">
        <v>112.5</v>
      </c>
      <c r="V26" s="7">
        <v>336.6</v>
      </c>
      <c r="W26" s="7">
        <v>109.7</v>
      </c>
      <c r="X26" s="7">
        <v>111.1</v>
      </c>
      <c r="Y26" s="7">
        <v>109.6</v>
      </c>
      <c r="Z26" s="7">
        <v>108.3</v>
      </c>
      <c r="AA26" s="7">
        <v>109.3</v>
      </c>
      <c r="AB26" s="7">
        <v>107.7</v>
      </c>
      <c r="AC26" s="7">
        <v>109.8</v>
      </c>
      <c r="AD26" s="7">
        <v>106.7</v>
      </c>
      <c r="AE26" s="7">
        <v>108.7</v>
      </c>
      <c r="AF26" s="7">
        <v>760.1</v>
      </c>
      <c r="AG26" s="7">
        <v>114.2</v>
      </c>
    </row>
    <row r="27" spans="1:36" x14ac:dyDescent="0.25">
      <c r="A27" s="48" t="s">
        <v>85</v>
      </c>
      <c r="B27">
        <v>2013</v>
      </c>
      <c r="C27" s="50" t="s">
        <v>228</v>
      </c>
      <c r="D27" s="7">
        <v>118.6</v>
      </c>
      <c r="E27" s="7">
        <v>119.1</v>
      </c>
      <c r="F27" s="7">
        <v>113.2</v>
      </c>
      <c r="G27" s="7">
        <v>109.6</v>
      </c>
      <c r="H27" s="7">
        <v>101.7</v>
      </c>
      <c r="I27" s="7">
        <v>103.2</v>
      </c>
      <c r="J27" s="7">
        <v>174.3</v>
      </c>
      <c r="K27" s="7">
        <v>105.1</v>
      </c>
      <c r="L27" s="7">
        <v>100.8</v>
      </c>
      <c r="M27" s="7">
        <v>109.1</v>
      </c>
      <c r="N27" s="7">
        <v>111.1</v>
      </c>
      <c r="O27" s="7">
        <v>115.4</v>
      </c>
      <c r="P27" s="7">
        <v>119.2</v>
      </c>
      <c r="Q27" s="7">
        <v>1500.4</v>
      </c>
      <c r="R27" s="7">
        <v>112.9</v>
      </c>
      <c r="S27" s="7">
        <v>111.4</v>
      </c>
      <c r="T27" s="7">
        <v>109</v>
      </c>
      <c r="U27" s="7">
        <v>111.1</v>
      </c>
      <c r="V27" s="7">
        <v>331.5</v>
      </c>
      <c r="W27" s="7">
        <v>109.7</v>
      </c>
      <c r="X27" s="7">
        <v>109.5</v>
      </c>
      <c r="Y27" s="7">
        <v>109.6</v>
      </c>
      <c r="Z27" s="7">
        <v>107.9</v>
      </c>
      <c r="AA27" s="7">
        <v>110.4</v>
      </c>
      <c r="AB27" s="7">
        <v>107.4</v>
      </c>
      <c r="AC27" s="7">
        <v>111.2</v>
      </c>
      <c r="AD27" s="7">
        <v>106.9</v>
      </c>
      <c r="AE27" s="7">
        <v>109.4</v>
      </c>
      <c r="AF27" s="7">
        <v>762.8</v>
      </c>
      <c r="AG27" s="7">
        <v>113.2</v>
      </c>
    </row>
    <row r="28" spans="1:36" x14ac:dyDescent="0.25">
      <c r="A28" s="48" t="s">
        <v>104</v>
      </c>
      <c r="B28">
        <v>2013</v>
      </c>
      <c r="C28" s="50" t="s">
        <v>228</v>
      </c>
      <c r="D28" s="7">
        <v>116.4</v>
      </c>
      <c r="E28" s="7">
        <v>116.9</v>
      </c>
      <c r="F28" s="7">
        <v>112.3</v>
      </c>
      <c r="G28" s="7">
        <v>110.5</v>
      </c>
      <c r="H28" s="7">
        <v>105.3</v>
      </c>
      <c r="I28" s="7">
        <v>107.3</v>
      </c>
      <c r="J28" s="7">
        <v>160.9</v>
      </c>
      <c r="K28" s="7">
        <v>107.1</v>
      </c>
      <c r="L28" s="7">
        <v>103.1</v>
      </c>
      <c r="M28" s="7">
        <v>108.3</v>
      </c>
      <c r="N28" s="7">
        <v>110.7</v>
      </c>
      <c r="O28" s="7">
        <v>114.6</v>
      </c>
      <c r="P28" s="7">
        <v>118.3</v>
      </c>
      <c r="Q28" s="7">
        <v>1491.6999999999998</v>
      </c>
      <c r="R28" s="7">
        <v>112</v>
      </c>
      <c r="S28" s="7">
        <v>112.2</v>
      </c>
      <c r="T28" s="7">
        <v>110.4</v>
      </c>
      <c r="U28" s="7">
        <v>111.9</v>
      </c>
      <c r="V28" s="7">
        <v>334.5</v>
      </c>
      <c r="W28" s="7">
        <v>109.7</v>
      </c>
      <c r="X28" s="7">
        <v>110.5</v>
      </c>
      <c r="Y28" s="7">
        <v>109.6</v>
      </c>
      <c r="Z28" s="7">
        <v>108.1</v>
      </c>
      <c r="AA28" s="7">
        <v>109.9</v>
      </c>
      <c r="AB28" s="7">
        <v>107.5</v>
      </c>
      <c r="AC28" s="7">
        <v>110.6</v>
      </c>
      <c r="AD28" s="7">
        <v>106.8</v>
      </c>
      <c r="AE28" s="7">
        <v>109</v>
      </c>
      <c r="AF28" s="7">
        <v>761.5</v>
      </c>
      <c r="AG28" s="7">
        <v>113.7</v>
      </c>
    </row>
    <row r="29" spans="1:36" x14ac:dyDescent="0.25">
      <c r="A29" s="48" t="s">
        <v>60</v>
      </c>
      <c r="B29">
        <v>2013</v>
      </c>
      <c r="C29" s="50" t="s">
        <v>238</v>
      </c>
      <c r="D29" s="7">
        <v>116.3</v>
      </c>
      <c r="E29" s="7">
        <v>115.4</v>
      </c>
      <c r="F29" s="7">
        <v>112.6</v>
      </c>
      <c r="G29" s="7">
        <v>111.7</v>
      </c>
      <c r="H29" s="7">
        <v>107.7</v>
      </c>
      <c r="I29" s="7">
        <v>113.2</v>
      </c>
      <c r="J29" s="7">
        <v>164.9</v>
      </c>
      <c r="K29" s="7">
        <v>108.3</v>
      </c>
      <c r="L29" s="7">
        <v>103.9</v>
      </c>
      <c r="M29" s="7">
        <v>108.2</v>
      </c>
      <c r="N29" s="7">
        <v>111.1</v>
      </c>
      <c r="O29" s="7">
        <v>114.9</v>
      </c>
      <c r="P29" s="7">
        <v>119.8</v>
      </c>
      <c r="Q29" s="7">
        <v>1508</v>
      </c>
      <c r="R29" s="7">
        <v>112.2</v>
      </c>
      <c r="S29" s="7">
        <v>113.6</v>
      </c>
      <c r="T29" s="7">
        <v>112.3</v>
      </c>
      <c r="U29" s="7">
        <v>113.4</v>
      </c>
      <c r="V29" s="7">
        <v>339.29999999999995</v>
      </c>
      <c r="W29" s="7">
        <v>110.5</v>
      </c>
      <c r="X29" s="7">
        <v>111.6</v>
      </c>
      <c r="Y29" s="7">
        <v>110.4</v>
      </c>
      <c r="Z29" s="7">
        <v>108.9</v>
      </c>
      <c r="AA29" s="7">
        <v>109.3</v>
      </c>
      <c r="AB29" s="7">
        <v>108.3</v>
      </c>
      <c r="AC29" s="7">
        <v>110.2</v>
      </c>
      <c r="AD29" s="7">
        <v>107.5</v>
      </c>
      <c r="AE29" s="7">
        <v>109.1</v>
      </c>
      <c r="AF29" s="7">
        <v>763.7</v>
      </c>
      <c r="AG29" s="7">
        <v>115.5</v>
      </c>
    </row>
    <row r="30" spans="1:36" x14ac:dyDescent="0.25">
      <c r="A30" s="48" t="s">
        <v>85</v>
      </c>
      <c r="B30">
        <v>2013</v>
      </c>
      <c r="C30" s="50" t="s">
        <v>238</v>
      </c>
      <c r="D30" s="7">
        <v>118.9</v>
      </c>
      <c r="E30" s="7">
        <v>118.1</v>
      </c>
      <c r="F30" s="7">
        <v>114.5</v>
      </c>
      <c r="G30" s="7">
        <v>110.4</v>
      </c>
      <c r="H30" s="7">
        <v>102.3</v>
      </c>
      <c r="I30" s="7">
        <v>106.2</v>
      </c>
      <c r="J30" s="7">
        <v>183.5</v>
      </c>
      <c r="K30" s="7">
        <v>105.3</v>
      </c>
      <c r="L30" s="7">
        <v>100.2</v>
      </c>
      <c r="M30" s="7">
        <v>109.6</v>
      </c>
      <c r="N30" s="7">
        <v>111.4</v>
      </c>
      <c r="O30" s="7">
        <v>116</v>
      </c>
      <c r="P30" s="7">
        <v>120.8</v>
      </c>
      <c r="Q30" s="7">
        <v>1517.1999999999998</v>
      </c>
      <c r="R30" s="7">
        <v>113.5</v>
      </c>
      <c r="S30" s="7">
        <v>112.5</v>
      </c>
      <c r="T30" s="7">
        <v>109.7</v>
      </c>
      <c r="U30" s="7">
        <v>112</v>
      </c>
      <c r="V30" s="7">
        <v>334.2</v>
      </c>
      <c r="W30" s="7">
        <v>110.5</v>
      </c>
      <c r="X30" s="7">
        <v>109.7</v>
      </c>
      <c r="Y30" s="7">
        <v>110.2</v>
      </c>
      <c r="Z30" s="7">
        <v>108.2</v>
      </c>
      <c r="AA30" s="7">
        <v>109.7</v>
      </c>
      <c r="AB30" s="7">
        <v>108</v>
      </c>
      <c r="AC30" s="7">
        <v>111.3</v>
      </c>
      <c r="AD30" s="7">
        <v>107.3</v>
      </c>
      <c r="AE30" s="7">
        <v>109.4</v>
      </c>
      <c r="AF30" s="7">
        <v>764.09999999999991</v>
      </c>
      <c r="AG30" s="7">
        <v>114</v>
      </c>
    </row>
    <row r="31" spans="1:36" x14ac:dyDescent="0.25">
      <c r="A31" s="48" t="s">
        <v>104</v>
      </c>
      <c r="B31">
        <v>2013</v>
      </c>
      <c r="C31" s="50" t="s">
        <v>238</v>
      </c>
      <c r="D31" s="7">
        <v>117.1</v>
      </c>
      <c r="E31" s="7">
        <v>116.3</v>
      </c>
      <c r="F31" s="7">
        <v>113.3</v>
      </c>
      <c r="G31" s="7">
        <v>111.2</v>
      </c>
      <c r="H31" s="7">
        <v>105.7</v>
      </c>
      <c r="I31" s="7">
        <v>109.9</v>
      </c>
      <c r="J31" s="7">
        <v>171.2</v>
      </c>
      <c r="K31" s="7">
        <v>107.3</v>
      </c>
      <c r="L31" s="7">
        <v>102.7</v>
      </c>
      <c r="M31" s="7">
        <v>108.7</v>
      </c>
      <c r="N31" s="7">
        <v>111.2</v>
      </c>
      <c r="O31" s="7">
        <v>115.4</v>
      </c>
      <c r="P31" s="7">
        <v>120.2</v>
      </c>
      <c r="Q31" s="7">
        <v>1510.2000000000003</v>
      </c>
      <c r="R31" s="7">
        <v>112.5</v>
      </c>
      <c r="S31" s="7">
        <v>113.2</v>
      </c>
      <c r="T31" s="7">
        <v>111.2</v>
      </c>
      <c r="U31" s="7">
        <v>112.8</v>
      </c>
      <c r="V31" s="7">
        <v>337.2</v>
      </c>
      <c r="W31" s="7">
        <v>110.5</v>
      </c>
      <c r="X31" s="7">
        <v>110.9</v>
      </c>
      <c r="Y31" s="7">
        <v>110.3</v>
      </c>
      <c r="Z31" s="7">
        <v>108.6</v>
      </c>
      <c r="AA31" s="7">
        <v>109.5</v>
      </c>
      <c r="AB31" s="7">
        <v>108.1</v>
      </c>
      <c r="AC31" s="7">
        <v>110.8</v>
      </c>
      <c r="AD31" s="7">
        <v>107.4</v>
      </c>
      <c r="AE31" s="7">
        <v>109.2</v>
      </c>
      <c r="AF31" s="7">
        <v>763.9</v>
      </c>
      <c r="AG31" s="7">
        <v>114.8</v>
      </c>
    </row>
    <row r="32" spans="1:36" x14ac:dyDescent="0.25">
      <c r="A32" s="48" t="s">
        <v>60</v>
      </c>
      <c r="B32">
        <v>2013</v>
      </c>
      <c r="C32" s="50" t="s">
        <v>264</v>
      </c>
      <c r="D32" s="7">
        <v>117.3</v>
      </c>
      <c r="E32" s="7">
        <v>114.9</v>
      </c>
      <c r="F32" s="7">
        <v>116.2</v>
      </c>
      <c r="G32" s="7">
        <v>112.8</v>
      </c>
      <c r="H32" s="7">
        <v>108.9</v>
      </c>
      <c r="I32" s="7">
        <v>116.6</v>
      </c>
      <c r="J32" s="7">
        <v>178.1</v>
      </c>
      <c r="K32" s="7">
        <v>109.1</v>
      </c>
      <c r="L32" s="7">
        <v>103.6</v>
      </c>
      <c r="M32" s="7">
        <v>109</v>
      </c>
      <c r="N32" s="7">
        <v>111.8</v>
      </c>
      <c r="O32" s="7">
        <v>116</v>
      </c>
      <c r="P32" s="7">
        <v>122.5</v>
      </c>
      <c r="Q32" s="7">
        <v>1536.8</v>
      </c>
      <c r="R32" s="7">
        <v>112.8</v>
      </c>
      <c r="S32" s="7">
        <v>114.6</v>
      </c>
      <c r="T32" s="7">
        <v>113.1</v>
      </c>
      <c r="U32" s="7">
        <v>114.4</v>
      </c>
      <c r="V32" s="7">
        <v>342.1</v>
      </c>
      <c r="W32" s="7">
        <v>111.1</v>
      </c>
      <c r="X32" s="7">
        <v>112.6</v>
      </c>
      <c r="Y32" s="7">
        <v>111.3</v>
      </c>
      <c r="Z32" s="7">
        <v>109.7</v>
      </c>
      <c r="AA32" s="7">
        <v>109.6</v>
      </c>
      <c r="AB32" s="7">
        <v>108.7</v>
      </c>
      <c r="AC32" s="7">
        <v>111</v>
      </c>
      <c r="AD32" s="7">
        <v>108.2</v>
      </c>
      <c r="AE32" s="7">
        <v>109.8</v>
      </c>
      <c r="AF32" s="7">
        <v>768.3</v>
      </c>
      <c r="AG32" s="7">
        <v>117.4</v>
      </c>
    </row>
    <row r="33" spans="1:33" x14ac:dyDescent="0.25">
      <c r="A33" s="48" t="s">
        <v>85</v>
      </c>
      <c r="B33">
        <v>2013</v>
      </c>
      <c r="C33" s="50" t="s">
        <v>264</v>
      </c>
      <c r="D33" s="7">
        <v>119.8</v>
      </c>
      <c r="E33" s="7">
        <v>116.3</v>
      </c>
      <c r="F33" s="7">
        <v>122.6</v>
      </c>
      <c r="G33" s="7">
        <v>112</v>
      </c>
      <c r="H33" s="7">
        <v>103.2</v>
      </c>
      <c r="I33" s="7">
        <v>110</v>
      </c>
      <c r="J33" s="7">
        <v>192.8</v>
      </c>
      <c r="K33" s="7">
        <v>106.3</v>
      </c>
      <c r="L33" s="7">
        <v>99.5</v>
      </c>
      <c r="M33" s="7">
        <v>110.3</v>
      </c>
      <c r="N33" s="7">
        <v>111.8</v>
      </c>
      <c r="O33" s="7">
        <v>117.1</v>
      </c>
      <c r="P33" s="7">
        <v>122.9</v>
      </c>
      <c r="Q33" s="7">
        <v>1544.6</v>
      </c>
      <c r="R33" s="7">
        <v>114.1</v>
      </c>
      <c r="S33" s="7">
        <v>113.5</v>
      </c>
      <c r="T33" s="7">
        <v>110.3</v>
      </c>
      <c r="U33" s="7">
        <v>113</v>
      </c>
      <c r="V33" s="7">
        <v>336.8</v>
      </c>
      <c r="W33" s="7">
        <v>111.1</v>
      </c>
      <c r="X33" s="7">
        <v>110</v>
      </c>
      <c r="Y33" s="7">
        <v>110.9</v>
      </c>
      <c r="Z33" s="7">
        <v>108.6</v>
      </c>
      <c r="AA33" s="7">
        <v>109.5</v>
      </c>
      <c r="AB33" s="7">
        <v>108.5</v>
      </c>
      <c r="AC33" s="7">
        <v>111.3</v>
      </c>
      <c r="AD33" s="7">
        <v>107.9</v>
      </c>
      <c r="AE33" s="7">
        <v>109.6</v>
      </c>
      <c r="AF33" s="7">
        <v>766.3</v>
      </c>
      <c r="AG33" s="7">
        <v>115</v>
      </c>
    </row>
    <row r="34" spans="1:33" x14ac:dyDescent="0.25">
      <c r="A34" s="48" t="s">
        <v>104</v>
      </c>
      <c r="B34">
        <v>2013</v>
      </c>
      <c r="C34" s="50" t="s">
        <v>264</v>
      </c>
      <c r="D34" s="7">
        <v>118.1</v>
      </c>
      <c r="E34" s="7">
        <v>115.4</v>
      </c>
      <c r="F34" s="7">
        <v>118.7</v>
      </c>
      <c r="G34" s="7">
        <v>112.5</v>
      </c>
      <c r="H34" s="7">
        <v>106.8</v>
      </c>
      <c r="I34" s="7">
        <v>113.5</v>
      </c>
      <c r="J34" s="7">
        <v>183.1</v>
      </c>
      <c r="K34" s="7">
        <v>108.2</v>
      </c>
      <c r="L34" s="7">
        <v>102.2</v>
      </c>
      <c r="M34" s="7">
        <v>109.4</v>
      </c>
      <c r="N34" s="7">
        <v>111.8</v>
      </c>
      <c r="O34" s="7">
        <v>116.5</v>
      </c>
      <c r="P34" s="7">
        <v>122.6</v>
      </c>
      <c r="Q34" s="7">
        <v>1538.8</v>
      </c>
      <c r="R34" s="7">
        <v>113.1</v>
      </c>
      <c r="S34" s="7">
        <v>114.2</v>
      </c>
      <c r="T34" s="7">
        <v>111.9</v>
      </c>
      <c r="U34" s="7">
        <v>113.8</v>
      </c>
      <c r="V34" s="7">
        <v>339.90000000000003</v>
      </c>
      <c r="W34" s="7">
        <v>111.1</v>
      </c>
      <c r="X34" s="7">
        <v>111.6</v>
      </c>
      <c r="Y34" s="7">
        <v>111.1</v>
      </c>
      <c r="Z34" s="7">
        <v>109.3</v>
      </c>
      <c r="AA34" s="7">
        <v>109.5</v>
      </c>
      <c r="AB34" s="7">
        <v>108.6</v>
      </c>
      <c r="AC34" s="7">
        <v>111.2</v>
      </c>
      <c r="AD34" s="7">
        <v>108.1</v>
      </c>
      <c r="AE34" s="7">
        <v>109.7</v>
      </c>
      <c r="AF34" s="7">
        <v>767.50000000000011</v>
      </c>
      <c r="AG34" s="7">
        <v>116.3</v>
      </c>
    </row>
    <row r="35" spans="1:33" x14ac:dyDescent="0.25">
      <c r="A35" s="48" t="s">
        <v>60</v>
      </c>
      <c r="B35">
        <v>2013</v>
      </c>
      <c r="C35" s="50" t="s">
        <v>273</v>
      </c>
      <c r="D35" s="7">
        <v>118.4</v>
      </c>
      <c r="E35" s="7">
        <v>115.9</v>
      </c>
      <c r="F35" s="7">
        <v>120.4</v>
      </c>
      <c r="G35" s="7">
        <v>113.8</v>
      </c>
      <c r="H35" s="7">
        <v>109.5</v>
      </c>
      <c r="I35" s="7">
        <v>115.5</v>
      </c>
      <c r="J35" s="7">
        <v>145.69999999999999</v>
      </c>
      <c r="K35" s="7">
        <v>109.5</v>
      </c>
      <c r="L35" s="7">
        <v>102.9</v>
      </c>
      <c r="M35" s="7">
        <v>109.8</v>
      </c>
      <c r="N35" s="7">
        <v>112.1</v>
      </c>
      <c r="O35" s="7">
        <v>116.8</v>
      </c>
      <c r="P35" s="7">
        <v>118.7</v>
      </c>
      <c r="Q35" s="7">
        <v>1509</v>
      </c>
      <c r="R35" s="7">
        <v>113.6</v>
      </c>
      <c r="S35" s="7">
        <v>115.8</v>
      </c>
      <c r="T35" s="7">
        <v>114</v>
      </c>
      <c r="U35" s="7">
        <v>115.5</v>
      </c>
      <c r="V35" s="7">
        <v>345.3</v>
      </c>
      <c r="W35" s="7">
        <v>110.7</v>
      </c>
      <c r="X35" s="7">
        <v>112.8</v>
      </c>
      <c r="Y35" s="7">
        <v>112.1</v>
      </c>
      <c r="Z35" s="7">
        <v>110.1</v>
      </c>
      <c r="AA35" s="7">
        <v>109.9</v>
      </c>
      <c r="AB35" s="7">
        <v>109.2</v>
      </c>
      <c r="AC35" s="7">
        <v>111.6</v>
      </c>
      <c r="AD35" s="7">
        <v>108.1</v>
      </c>
      <c r="AE35" s="7">
        <v>110.1</v>
      </c>
      <c r="AF35" s="7">
        <v>771.1</v>
      </c>
      <c r="AG35" s="7">
        <v>115.5</v>
      </c>
    </row>
    <row r="36" spans="1:33" x14ac:dyDescent="0.25">
      <c r="A36" s="48" t="s">
        <v>85</v>
      </c>
      <c r="B36">
        <v>2013</v>
      </c>
      <c r="C36" s="50" t="s">
        <v>273</v>
      </c>
      <c r="D36" s="7">
        <v>120.5</v>
      </c>
      <c r="E36" s="7">
        <v>118.1</v>
      </c>
      <c r="F36" s="7">
        <v>128.5</v>
      </c>
      <c r="G36" s="7">
        <v>112.8</v>
      </c>
      <c r="H36" s="7">
        <v>103.4</v>
      </c>
      <c r="I36" s="7">
        <v>110.7</v>
      </c>
      <c r="J36" s="7">
        <v>144.80000000000001</v>
      </c>
      <c r="K36" s="7">
        <v>107.1</v>
      </c>
      <c r="L36" s="7">
        <v>98.6</v>
      </c>
      <c r="M36" s="7">
        <v>111.9</v>
      </c>
      <c r="N36" s="7">
        <v>112.1</v>
      </c>
      <c r="O36" s="7">
        <v>118.1</v>
      </c>
      <c r="P36" s="7">
        <v>117.8</v>
      </c>
      <c r="Q36" s="7">
        <v>1504.4</v>
      </c>
      <c r="R36" s="7">
        <v>115</v>
      </c>
      <c r="S36" s="7">
        <v>114.2</v>
      </c>
      <c r="T36" s="7">
        <v>110.9</v>
      </c>
      <c r="U36" s="7">
        <v>113.7</v>
      </c>
      <c r="V36" s="7">
        <v>338.8</v>
      </c>
      <c r="W36" s="7">
        <v>110.7</v>
      </c>
      <c r="X36" s="7">
        <v>110.4</v>
      </c>
      <c r="Y36" s="7">
        <v>111.3</v>
      </c>
      <c r="Z36" s="7">
        <v>109</v>
      </c>
      <c r="AA36" s="7">
        <v>109.7</v>
      </c>
      <c r="AB36" s="7">
        <v>108.9</v>
      </c>
      <c r="AC36" s="7">
        <v>111.4</v>
      </c>
      <c r="AD36" s="7">
        <v>107.7</v>
      </c>
      <c r="AE36" s="7">
        <v>109.8</v>
      </c>
      <c r="AF36" s="7">
        <v>767.8</v>
      </c>
      <c r="AG36" s="7">
        <v>113.3</v>
      </c>
    </row>
    <row r="37" spans="1:33" x14ac:dyDescent="0.25">
      <c r="A37" s="48" t="s">
        <v>104</v>
      </c>
      <c r="B37">
        <v>2013</v>
      </c>
      <c r="C37" s="50" t="s">
        <v>273</v>
      </c>
      <c r="D37" s="7">
        <v>119.1</v>
      </c>
      <c r="E37" s="7">
        <v>116.7</v>
      </c>
      <c r="F37" s="7">
        <v>123.5</v>
      </c>
      <c r="G37" s="7">
        <v>113.4</v>
      </c>
      <c r="H37" s="7">
        <v>107.3</v>
      </c>
      <c r="I37" s="7">
        <v>113.3</v>
      </c>
      <c r="J37" s="7">
        <v>145.4</v>
      </c>
      <c r="K37" s="7">
        <v>108.7</v>
      </c>
      <c r="L37" s="7">
        <v>101.5</v>
      </c>
      <c r="M37" s="7">
        <v>110.5</v>
      </c>
      <c r="N37" s="7">
        <v>112.1</v>
      </c>
      <c r="O37" s="7">
        <v>117.4</v>
      </c>
      <c r="P37" s="7">
        <v>118.4</v>
      </c>
      <c r="Q37" s="7">
        <v>1507.3000000000002</v>
      </c>
      <c r="R37" s="7">
        <v>114</v>
      </c>
      <c r="S37" s="7">
        <v>115.2</v>
      </c>
      <c r="T37" s="7">
        <v>112.7</v>
      </c>
      <c r="U37" s="7">
        <v>114.8</v>
      </c>
      <c r="V37" s="7">
        <v>342.7</v>
      </c>
      <c r="W37" s="7">
        <v>110.7</v>
      </c>
      <c r="X37" s="7">
        <v>111.9</v>
      </c>
      <c r="Y37" s="7">
        <v>111.7</v>
      </c>
      <c r="Z37" s="7">
        <v>109.7</v>
      </c>
      <c r="AA37" s="7">
        <v>109.8</v>
      </c>
      <c r="AB37" s="7">
        <v>109</v>
      </c>
      <c r="AC37" s="7">
        <v>111.5</v>
      </c>
      <c r="AD37" s="7">
        <v>107.9</v>
      </c>
      <c r="AE37" s="7">
        <v>110</v>
      </c>
      <c r="AF37" s="7">
        <v>769.6</v>
      </c>
      <c r="AG37" s="7">
        <v>114.5</v>
      </c>
    </row>
    <row r="38" spans="1:33" x14ac:dyDescent="0.25">
      <c r="A38" s="48" t="s">
        <v>60</v>
      </c>
      <c r="B38">
        <v>2014</v>
      </c>
      <c r="C38" s="50" t="s">
        <v>62</v>
      </c>
      <c r="D38" s="7">
        <v>118.9</v>
      </c>
      <c r="E38" s="7">
        <v>117.1</v>
      </c>
      <c r="F38" s="7">
        <v>120.5</v>
      </c>
      <c r="G38" s="7">
        <v>114.4</v>
      </c>
      <c r="H38" s="7">
        <v>109</v>
      </c>
      <c r="I38" s="7">
        <v>115.5</v>
      </c>
      <c r="J38" s="7">
        <v>123.9</v>
      </c>
      <c r="K38" s="7">
        <v>109.6</v>
      </c>
      <c r="L38" s="7">
        <v>101.8</v>
      </c>
      <c r="M38" s="7">
        <v>110.2</v>
      </c>
      <c r="N38" s="7">
        <v>112.4</v>
      </c>
      <c r="O38" s="7">
        <v>117.3</v>
      </c>
      <c r="P38" s="7">
        <v>116</v>
      </c>
      <c r="Q38" s="7">
        <v>1486.6000000000001</v>
      </c>
      <c r="R38" s="7">
        <v>114</v>
      </c>
      <c r="S38" s="7">
        <v>116.5</v>
      </c>
      <c r="T38" s="7">
        <v>114.5</v>
      </c>
      <c r="U38" s="7">
        <v>116.2</v>
      </c>
      <c r="V38" s="7">
        <v>347.2</v>
      </c>
      <c r="W38" s="7">
        <v>111.6</v>
      </c>
      <c r="X38" s="7">
        <v>113</v>
      </c>
      <c r="Y38" s="7">
        <v>112.6</v>
      </c>
      <c r="Z38" s="7">
        <v>110.6</v>
      </c>
      <c r="AA38" s="7">
        <v>110.5</v>
      </c>
      <c r="AB38" s="7">
        <v>109.6</v>
      </c>
      <c r="AC38" s="7">
        <v>111.8</v>
      </c>
      <c r="AD38" s="7">
        <v>108.3</v>
      </c>
      <c r="AE38" s="7">
        <v>110.6</v>
      </c>
      <c r="AF38" s="7">
        <v>773.99999999999989</v>
      </c>
      <c r="AG38" s="7">
        <v>114.2</v>
      </c>
    </row>
    <row r="39" spans="1:33" x14ac:dyDescent="0.25">
      <c r="A39" s="48" t="s">
        <v>85</v>
      </c>
      <c r="B39">
        <v>2014</v>
      </c>
      <c r="C39" s="50" t="s">
        <v>62</v>
      </c>
      <c r="D39" s="7">
        <v>121.2</v>
      </c>
      <c r="E39" s="7">
        <v>122</v>
      </c>
      <c r="F39" s="7">
        <v>129.9</v>
      </c>
      <c r="G39" s="7">
        <v>113.6</v>
      </c>
      <c r="H39" s="7">
        <v>102.9</v>
      </c>
      <c r="I39" s="7">
        <v>112.1</v>
      </c>
      <c r="J39" s="7">
        <v>118.9</v>
      </c>
      <c r="K39" s="7">
        <v>107.5</v>
      </c>
      <c r="L39" s="7">
        <v>96.9</v>
      </c>
      <c r="M39" s="7">
        <v>112.7</v>
      </c>
      <c r="N39" s="7">
        <v>112.1</v>
      </c>
      <c r="O39" s="7">
        <v>119</v>
      </c>
      <c r="P39" s="7">
        <v>115.5</v>
      </c>
      <c r="Q39" s="7">
        <v>1484.3</v>
      </c>
      <c r="R39" s="7">
        <v>115.7</v>
      </c>
      <c r="S39" s="7">
        <v>114.8</v>
      </c>
      <c r="T39" s="7">
        <v>111.3</v>
      </c>
      <c r="U39" s="7">
        <v>114.3</v>
      </c>
      <c r="V39" s="7">
        <v>340.4</v>
      </c>
      <c r="W39" s="7">
        <v>111.6</v>
      </c>
      <c r="X39" s="7">
        <v>111</v>
      </c>
      <c r="Y39" s="7">
        <v>111.9</v>
      </c>
      <c r="Z39" s="7">
        <v>109.7</v>
      </c>
      <c r="AA39" s="7">
        <v>110.8</v>
      </c>
      <c r="AB39" s="7">
        <v>109.8</v>
      </c>
      <c r="AC39" s="7">
        <v>111.5</v>
      </c>
      <c r="AD39" s="7">
        <v>108</v>
      </c>
      <c r="AE39" s="7">
        <v>110.5</v>
      </c>
      <c r="AF39" s="7">
        <v>772.2</v>
      </c>
      <c r="AG39" s="7">
        <v>112.9</v>
      </c>
    </row>
    <row r="40" spans="1:33" x14ac:dyDescent="0.25">
      <c r="A40" s="48" t="s">
        <v>104</v>
      </c>
      <c r="B40">
        <v>2014</v>
      </c>
      <c r="C40" s="50" t="s">
        <v>62</v>
      </c>
      <c r="D40" s="7">
        <v>119.6</v>
      </c>
      <c r="E40" s="7">
        <v>118.8</v>
      </c>
      <c r="F40" s="7">
        <v>124.1</v>
      </c>
      <c r="G40" s="7">
        <v>114.1</v>
      </c>
      <c r="H40" s="7">
        <v>106.8</v>
      </c>
      <c r="I40" s="7">
        <v>113.9</v>
      </c>
      <c r="J40" s="7">
        <v>122.2</v>
      </c>
      <c r="K40" s="7">
        <v>108.9</v>
      </c>
      <c r="L40" s="7">
        <v>100.2</v>
      </c>
      <c r="M40" s="7">
        <v>111</v>
      </c>
      <c r="N40" s="7">
        <v>112.3</v>
      </c>
      <c r="O40" s="7">
        <v>118.1</v>
      </c>
      <c r="P40" s="7">
        <v>115.8</v>
      </c>
      <c r="Q40" s="7">
        <v>1485.7999999999997</v>
      </c>
      <c r="R40" s="7">
        <v>114.5</v>
      </c>
      <c r="S40" s="7">
        <v>115.8</v>
      </c>
      <c r="T40" s="7">
        <v>113.2</v>
      </c>
      <c r="U40" s="7">
        <v>115.4</v>
      </c>
      <c r="V40" s="7">
        <v>344.4</v>
      </c>
      <c r="W40" s="7">
        <v>111.6</v>
      </c>
      <c r="X40" s="7">
        <v>112.2</v>
      </c>
      <c r="Y40" s="7">
        <v>112.3</v>
      </c>
      <c r="Z40" s="7">
        <v>110.3</v>
      </c>
      <c r="AA40" s="7">
        <v>110.7</v>
      </c>
      <c r="AB40" s="7">
        <v>109.7</v>
      </c>
      <c r="AC40" s="7">
        <v>111.6</v>
      </c>
      <c r="AD40" s="7">
        <v>108.2</v>
      </c>
      <c r="AE40" s="7">
        <v>110.6</v>
      </c>
      <c r="AF40" s="7">
        <v>773.40000000000009</v>
      </c>
      <c r="AG40" s="7">
        <v>113.6</v>
      </c>
    </row>
    <row r="41" spans="1:33" x14ac:dyDescent="0.25">
      <c r="A41" s="48" t="s">
        <v>60</v>
      </c>
      <c r="B41">
        <v>2014</v>
      </c>
      <c r="C41" s="50" t="s">
        <v>116</v>
      </c>
      <c r="D41" s="7">
        <v>119.4</v>
      </c>
      <c r="E41" s="7">
        <v>117.7</v>
      </c>
      <c r="F41" s="7">
        <v>121.2</v>
      </c>
      <c r="G41" s="7">
        <v>115</v>
      </c>
      <c r="H41" s="7">
        <v>109</v>
      </c>
      <c r="I41" s="7">
        <v>116.6</v>
      </c>
      <c r="J41" s="7">
        <v>116</v>
      </c>
      <c r="K41" s="7">
        <v>109.8</v>
      </c>
      <c r="L41" s="7">
        <v>101.1</v>
      </c>
      <c r="M41" s="7">
        <v>110.4</v>
      </c>
      <c r="N41" s="7">
        <v>112.9</v>
      </c>
      <c r="O41" s="7">
        <v>117.8</v>
      </c>
      <c r="P41" s="7">
        <v>115.3</v>
      </c>
      <c r="Q41" s="7">
        <v>1482.2</v>
      </c>
      <c r="R41" s="7">
        <v>114.2</v>
      </c>
      <c r="S41" s="7">
        <v>117.1</v>
      </c>
      <c r="T41" s="7">
        <v>114.5</v>
      </c>
      <c r="U41" s="7">
        <v>116.7</v>
      </c>
      <c r="V41" s="7">
        <v>348.3</v>
      </c>
      <c r="W41" s="7">
        <v>112.5</v>
      </c>
      <c r="X41" s="7">
        <v>113.2</v>
      </c>
      <c r="Y41" s="7">
        <v>112.9</v>
      </c>
      <c r="Z41" s="7">
        <v>110.9</v>
      </c>
      <c r="AA41" s="7">
        <v>110.8</v>
      </c>
      <c r="AB41" s="7">
        <v>109.9</v>
      </c>
      <c r="AC41" s="7">
        <v>112</v>
      </c>
      <c r="AD41" s="7">
        <v>108.7</v>
      </c>
      <c r="AE41" s="7">
        <v>110.9</v>
      </c>
      <c r="AF41" s="7">
        <v>776.1</v>
      </c>
      <c r="AG41" s="7">
        <v>114</v>
      </c>
    </row>
    <row r="42" spans="1:33" x14ac:dyDescent="0.25">
      <c r="A42" s="48" t="s">
        <v>85</v>
      </c>
      <c r="B42">
        <v>2014</v>
      </c>
      <c r="C42" s="50" t="s">
        <v>116</v>
      </c>
      <c r="D42" s="7">
        <v>121.9</v>
      </c>
      <c r="E42" s="7">
        <v>122</v>
      </c>
      <c r="F42" s="7">
        <v>124.5</v>
      </c>
      <c r="G42" s="7">
        <v>115.2</v>
      </c>
      <c r="H42" s="7">
        <v>102.5</v>
      </c>
      <c r="I42" s="7">
        <v>114.1</v>
      </c>
      <c r="J42" s="7">
        <v>111.5</v>
      </c>
      <c r="K42" s="7">
        <v>108.2</v>
      </c>
      <c r="L42" s="7">
        <v>95.4</v>
      </c>
      <c r="M42" s="7">
        <v>113.5</v>
      </c>
      <c r="N42" s="7">
        <v>112.1</v>
      </c>
      <c r="O42" s="7">
        <v>119.9</v>
      </c>
      <c r="P42" s="7">
        <v>115.2</v>
      </c>
      <c r="Q42" s="7">
        <v>1476</v>
      </c>
      <c r="R42" s="7">
        <v>116.2</v>
      </c>
      <c r="S42" s="7">
        <v>115.3</v>
      </c>
      <c r="T42" s="7">
        <v>111.7</v>
      </c>
      <c r="U42" s="7">
        <v>114.7</v>
      </c>
      <c r="V42" s="7">
        <v>341.7</v>
      </c>
      <c r="W42" s="7">
        <v>112.5</v>
      </c>
      <c r="X42" s="7">
        <v>111.1</v>
      </c>
      <c r="Y42" s="7">
        <v>112.6</v>
      </c>
      <c r="Z42" s="7">
        <v>110.4</v>
      </c>
      <c r="AA42" s="7">
        <v>111.3</v>
      </c>
      <c r="AB42" s="7">
        <v>110.3</v>
      </c>
      <c r="AC42" s="7">
        <v>111.6</v>
      </c>
      <c r="AD42" s="7">
        <v>108.7</v>
      </c>
      <c r="AE42" s="7">
        <v>111</v>
      </c>
      <c r="AF42" s="7">
        <v>775.90000000000009</v>
      </c>
      <c r="AG42" s="7">
        <v>113.1</v>
      </c>
    </row>
    <row r="43" spans="1:33" x14ac:dyDescent="0.25">
      <c r="A43" s="48" t="s">
        <v>104</v>
      </c>
      <c r="B43">
        <v>2014</v>
      </c>
      <c r="C43" s="50" t="s">
        <v>116</v>
      </c>
      <c r="D43" s="7">
        <v>120.2</v>
      </c>
      <c r="E43" s="7">
        <v>119.2</v>
      </c>
      <c r="F43" s="7">
        <v>122.5</v>
      </c>
      <c r="G43" s="7">
        <v>115.1</v>
      </c>
      <c r="H43" s="7">
        <v>106.6</v>
      </c>
      <c r="I43" s="7">
        <v>115.4</v>
      </c>
      <c r="J43" s="7">
        <v>114.5</v>
      </c>
      <c r="K43" s="7">
        <v>109.3</v>
      </c>
      <c r="L43" s="7">
        <v>99.2</v>
      </c>
      <c r="M43" s="7">
        <v>111.4</v>
      </c>
      <c r="N43" s="7">
        <v>112.6</v>
      </c>
      <c r="O43" s="7">
        <v>118.8</v>
      </c>
      <c r="P43" s="7">
        <v>115.3</v>
      </c>
      <c r="Q43" s="7">
        <v>1480.1</v>
      </c>
      <c r="R43" s="7">
        <v>114.7</v>
      </c>
      <c r="S43" s="7">
        <v>116.4</v>
      </c>
      <c r="T43" s="7">
        <v>113.3</v>
      </c>
      <c r="U43" s="7">
        <v>115.9</v>
      </c>
      <c r="V43" s="7">
        <v>345.6</v>
      </c>
      <c r="W43" s="7">
        <v>112.5</v>
      </c>
      <c r="X43" s="7">
        <v>112.4</v>
      </c>
      <c r="Y43" s="7">
        <v>112.8</v>
      </c>
      <c r="Z43" s="7">
        <v>110.7</v>
      </c>
      <c r="AA43" s="7">
        <v>111.1</v>
      </c>
      <c r="AB43" s="7">
        <v>110.1</v>
      </c>
      <c r="AC43" s="7">
        <v>111.8</v>
      </c>
      <c r="AD43" s="7">
        <v>108.7</v>
      </c>
      <c r="AE43" s="7">
        <v>110.9</v>
      </c>
      <c r="AF43" s="7">
        <v>776.1</v>
      </c>
      <c r="AG43" s="7">
        <v>113.6</v>
      </c>
    </row>
    <row r="44" spans="1:33" x14ac:dyDescent="0.25">
      <c r="A44" s="48" t="s">
        <v>60</v>
      </c>
      <c r="B44">
        <v>2014</v>
      </c>
      <c r="C44" s="50" t="s">
        <v>138</v>
      </c>
      <c r="D44" s="7">
        <v>120.1</v>
      </c>
      <c r="E44" s="7">
        <v>118.1</v>
      </c>
      <c r="F44" s="7">
        <v>120.7</v>
      </c>
      <c r="G44" s="7">
        <v>116.1</v>
      </c>
      <c r="H44" s="7">
        <v>109.3</v>
      </c>
      <c r="I44" s="7">
        <v>119.6</v>
      </c>
      <c r="J44" s="7">
        <v>117.9</v>
      </c>
      <c r="K44" s="7">
        <v>110.2</v>
      </c>
      <c r="L44" s="7">
        <v>101.2</v>
      </c>
      <c r="M44" s="7">
        <v>110.7</v>
      </c>
      <c r="N44" s="7">
        <v>113</v>
      </c>
      <c r="O44" s="7">
        <v>118.3</v>
      </c>
      <c r="P44" s="7">
        <v>116.2</v>
      </c>
      <c r="Q44" s="7">
        <v>1491.4</v>
      </c>
      <c r="R44" s="7">
        <v>114.6</v>
      </c>
      <c r="S44" s="7">
        <v>117.5</v>
      </c>
      <c r="T44" s="7">
        <v>114.9</v>
      </c>
      <c r="U44" s="7">
        <v>117.2</v>
      </c>
      <c r="V44" s="7">
        <v>349.6</v>
      </c>
      <c r="W44" s="7">
        <v>113.2</v>
      </c>
      <c r="X44" s="7">
        <v>113.4</v>
      </c>
      <c r="Y44" s="7">
        <v>113.4</v>
      </c>
      <c r="Z44" s="7">
        <v>111.4</v>
      </c>
      <c r="AA44" s="7">
        <v>111.2</v>
      </c>
      <c r="AB44" s="7">
        <v>110.2</v>
      </c>
      <c r="AC44" s="7">
        <v>112.4</v>
      </c>
      <c r="AD44" s="7">
        <v>108.9</v>
      </c>
      <c r="AE44" s="7">
        <v>111.3</v>
      </c>
      <c r="AF44" s="7">
        <v>778.8</v>
      </c>
      <c r="AG44" s="7">
        <v>114.6</v>
      </c>
    </row>
    <row r="45" spans="1:33" x14ac:dyDescent="0.25">
      <c r="A45" s="48" t="s">
        <v>85</v>
      </c>
      <c r="B45">
        <v>2014</v>
      </c>
      <c r="C45" s="50" t="s">
        <v>138</v>
      </c>
      <c r="D45" s="7">
        <v>122.1</v>
      </c>
      <c r="E45" s="7">
        <v>121.4</v>
      </c>
      <c r="F45" s="7">
        <v>121.5</v>
      </c>
      <c r="G45" s="7">
        <v>116.2</v>
      </c>
      <c r="H45" s="7">
        <v>102.8</v>
      </c>
      <c r="I45" s="7">
        <v>117.7</v>
      </c>
      <c r="J45" s="7">
        <v>113.3</v>
      </c>
      <c r="K45" s="7">
        <v>108.9</v>
      </c>
      <c r="L45" s="7">
        <v>96.3</v>
      </c>
      <c r="M45" s="7">
        <v>114.1</v>
      </c>
      <c r="N45" s="7">
        <v>112.2</v>
      </c>
      <c r="O45" s="7">
        <v>120.5</v>
      </c>
      <c r="P45" s="7">
        <v>116</v>
      </c>
      <c r="Q45" s="7">
        <v>1483</v>
      </c>
      <c r="R45" s="7">
        <v>116.7</v>
      </c>
      <c r="S45" s="7">
        <v>115.8</v>
      </c>
      <c r="T45" s="7">
        <v>112.1</v>
      </c>
      <c r="U45" s="7">
        <v>115.2</v>
      </c>
      <c r="V45" s="7">
        <v>343.09999999999997</v>
      </c>
      <c r="W45" s="7">
        <v>113.2</v>
      </c>
      <c r="X45" s="7">
        <v>110.9</v>
      </c>
      <c r="Y45" s="7">
        <v>113</v>
      </c>
      <c r="Z45" s="7">
        <v>110.8</v>
      </c>
      <c r="AA45" s="7">
        <v>111.6</v>
      </c>
      <c r="AB45" s="7">
        <v>110.9</v>
      </c>
      <c r="AC45" s="7">
        <v>111.8</v>
      </c>
      <c r="AD45" s="7">
        <v>109.2</v>
      </c>
      <c r="AE45" s="7">
        <v>111.4</v>
      </c>
      <c r="AF45" s="7">
        <v>778.69999999999993</v>
      </c>
      <c r="AG45" s="7">
        <v>113.7</v>
      </c>
    </row>
    <row r="46" spans="1:33" x14ac:dyDescent="0.25">
      <c r="A46" s="48" t="s">
        <v>104</v>
      </c>
      <c r="B46">
        <v>2014</v>
      </c>
      <c r="C46" s="50" t="s">
        <v>138</v>
      </c>
      <c r="D46" s="7">
        <v>120.7</v>
      </c>
      <c r="E46" s="7">
        <v>119.3</v>
      </c>
      <c r="F46" s="7">
        <v>121</v>
      </c>
      <c r="G46" s="7">
        <v>116.1</v>
      </c>
      <c r="H46" s="7">
        <v>106.9</v>
      </c>
      <c r="I46" s="7">
        <v>118.7</v>
      </c>
      <c r="J46" s="7">
        <v>116.3</v>
      </c>
      <c r="K46" s="7">
        <v>109.8</v>
      </c>
      <c r="L46" s="7">
        <v>99.6</v>
      </c>
      <c r="M46" s="7">
        <v>111.8</v>
      </c>
      <c r="N46" s="7">
        <v>112.7</v>
      </c>
      <c r="O46" s="7">
        <v>119.3</v>
      </c>
      <c r="P46" s="7">
        <v>116.1</v>
      </c>
      <c r="Q46" s="7">
        <v>1488.2999999999997</v>
      </c>
      <c r="R46" s="7">
        <v>115.2</v>
      </c>
      <c r="S46" s="7">
        <v>116.8</v>
      </c>
      <c r="T46" s="7">
        <v>113.7</v>
      </c>
      <c r="U46" s="7">
        <v>116.4</v>
      </c>
      <c r="V46" s="7">
        <v>346.9</v>
      </c>
      <c r="W46" s="7">
        <v>113.2</v>
      </c>
      <c r="X46" s="7">
        <v>112.5</v>
      </c>
      <c r="Y46" s="7">
        <v>113.2</v>
      </c>
      <c r="Z46" s="7">
        <v>111.2</v>
      </c>
      <c r="AA46" s="7">
        <v>111.4</v>
      </c>
      <c r="AB46" s="7">
        <v>110.6</v>
      </c>
      <c r="AC46" s="7">
        <v>112</v>
      </c>
      <c r="AD46" s="7">
        <v>109</v>
      </c>
      <c r="AE46" s="7">
        <v>111.3</v>
      </c>
      <c r="AF46" s="7">
        <v>778.69999999999993</v>
      </c>
      <c r="AG46" s="7">
        <v>114.2</v>
      </c>
    </row>
    <row r="47" spans="1:33" x14ac:dyDescent="0.25">
      <c r="A47" s="48" t="s">
        <v>60</v>
      </c>
      <c r="B47">
        <v>2014</v>
      </c>
      <c r="C47" s="50" t="s">
        <v>154</v>
      </c>
      <c r="D47" s="7">
        <v>120.2</v>
      </c>
      <c r="E47" s="7">
        <v>118.9</v>
      </c>
      <c r="F47" s="7">
        <v>118.1</v>
      </c>
      <c r="G47" s="7">
        <v>117</v>
      </c>
      <c r="H47" s="7">
        <v>109.7</v>
      </c>
      <c r="I47" s="7">
        <v>125.5</v>
      </c>
      <c r="J47" s="7">
        <v>120.5</v>
      </c>
      <c r="K47" s="7">
        <v>111</v>
      </c>
      <c r="L47" s="7">
        <v>102.6</v>
      </c>
      <c r="M47" s="7">
        <v>111.2</v>
      </c>
      <c r="N47" s="7">
        <v>113.5</v>
      </c>
      <c r="O47" s="7">
        <v>118.7</v>
      </c>
      <c r="P47" s="7">
        <v>117.2</v>
      </c>
      <c r="Q47" s="7">
        <v>1504.1000000000001</v>
      </c>
      <c r="R47" s="7">
        <v>115.4</v>
      </c>
      <c r="S47" s="7">
        <v>118.1</v>
      </c>
      <c r="T47" s="7">
        <v>116.1</v>
      </c>
      <c r="U47" s="7">
        <v>117.8</v>
      </c>
      <c r="V47" s="7">
        <v>352</v>
      </c>
      <c r="W47" s="7">
        <v>113.9</v>
      </c>
      <c r="X47" s="7">
        <v>113.4</v>
      </c>
      <c r="Y47" s="7">
        <v>113.7</v>
      </c>
      <c r="Z47" s="7">
        <v>111.8</v>
      </c>
      <c r="AA47" s="7">
        <v>111.2</v>
      </c>
      <c r="AB47" s="7">
        <v>110.5</v>
      </c>
      <c r="AC47" s="7">
        <v>113</v>
      </c>
      <c r="AD47" s="7">
        <v>108.9</v>
      </c>
      <c r="AE47" s="7">
        <v>111.5</v>
      </c>
      <c r="AF47" s="7">
        <v>780.6</v>
      </c>
      <c r="AG47" s="7">
        <v>115.4</v>
      </c>
    </row>
    <row r="48" spans="1:33" x14ac:dyDescent="0.25">
      <c r="A48" s="48" t="s">
        <v>85</v>
      </c>
      <c r="B48">
        <v>2014</v>
      </c>
      <c r="C48" s="50" t="s">
        <v>154</v>
      </c>
      <c r="D48" s="7">
        <v>122.5</v>
      </c>
      <c r="E48" s="7">
        <v>121.7</v>
      </c>
      <c r="F48" s="7">
        <v>113.3</v>
      </c>
      <c r="G48" s="7">
        <v>117</v>
      </c>
      <c r="H48" s="7">
        <v>103.1</v>
      </c>
      <c r="I48" s="7">
        <v>126.7</v>
      </c>
      <c r="J48" s="7">
        <v>121.2</v>
      </c>
      <c r="K48" s="7">
        <v>111</v>
      </c>
      <c r="L48" s="7">
        <v>100.3</v>
      </c>
      <c r="M48" s="7">
        <v>115.3</v>
      </c>
      <c r="N48" s="7">
        <v>112.7</v>
      </c>
      <c r="O48" s="7">
        <v>121</v>
      </c>
      <c r="P48" s="7">
        <v>118.2</v>
      </c>
      <c r="Q48" s="7">
        <v>1504.0000000000002</v>
      </c>
      <c r="R48" s="7">
        <v>117.6</v>
      </c>
      <c r="S48" s="7">
        <v>116.3</v>
      </c>
      <c r="T48" s="7">
        <v>112.5</v>
      </c>
      <c r="U48" s="7">
        <v>115.7</v>
      </c>
      <c r="V48" s="7">
        <v>344.5</v>
      </c>
      <c r="W48" s="7">
        <v>113.9</v>
      </c>
      <c r="X48" s="7">
        <v>110.9</v>
      </c>
      <c r="Y48" s="7">
        <v>113.4</v>
      </c>
      <c r="Z48" s="7">
        <v>111</v>
      </c>
      <c r="AA48" s="7">
        <v>111.2</v>
      </c>
      <c r="AB48" s="7">
        <v>111.2</v>
      </c>
      <c r="AC48" s="7">
        <v>112.5</v>
      </c>
      <c r="AD48" s="7">
        <v>109.1</v>
      </c>
      <c r="AE48" s="7">
        <v>111.4</v>
      </c>
      <c r="AF48" s="7">
        <v>779.8</v>
      </c>
      <c r="AG48" s="7">
        <v>114.7</v>
      </c>
    </row>
    <row r="49" spans="1:33" x14ac:dyDescent="0.25">
      <c r="A49" s="48" t="s">
        <v>104</v>
      </c>
      <c r="B49">
        <v>2014</v>
      </c>
      <c r="C49" s="50" t="s">
        <v>154</v>
      </c>
      <c r="D49" s="7">
        <v>120.9</v>
      </c>
      <c r="E49" s="7">
        <v>119.9</v>
      </c>
      <c r="F49" s="7">
        <v>116.2</v>
      </c>
      <c r="G49" s="7">
        <v>117</v>
      </c>
      <c r="H49" s="7">
        <v>107.3</v>
      </c>
      <c r="I49" s="7">
        <v>126.1</v>
      </c>
      <c r="J49" s="7">
        <v>120.7</v>
      </c>
      <c r="K49" s="7">
        <v>111</v>
      </c>
      <c r="L49" s="7">
        <v>101.8</v>
      </c>
      <c r="M49" s="7">
        <v>112.6</v>
      </c>
      <c r="N49" s="7">
        <v>113.2</v>
      </c>
      <c r="O49" s="7">
        <v>119.8</v>
      </c>
      <c r="P49" s="7">
        <v>117.6</v>
      </c>
      <c r="Q49" s="7">
        <v>1504.1</v>
      </c>
      <c r="R49" s="7">
        <v>116</v>
      </c>
      <c r="S49" s="7">
        <v>117.4</v>
      </c>
      <c r="T49" s="7">
        <v>114.6</v>
      </c>
      <c r="U49" s="7">
        <v>117</v>
      </c>
      <c r="V49" s="7">
        <v>349</v>
      </c>
      <c r="W49" s="7">
        <v>113.9</v>
      </c>
      <c r="X49" s="7">
        <v>112.5</v>
      </c>
      <c r="Y49" s="7">
        <v>113.6</v>
      </c>
      <c r="Z49" s="7">
        <v>111.5</v>
      </c>
      <c r="AA49" s="7">
        <v>111.2</v>
      </c>
      <c r="AB49" s="7">
        <v>110.9</v>
      </c>
      <c r="AC49" s="7">
        <v>112.7</v>
      </c>
      <c r="AD49" s="7">
        <v>109</v>
      </c>
      <c r="AE49" s="7">
        <v>111.5</v>
      </c>
      <c r="AF49" s="7">
        <v>780.40000000000009</v>
      </c>
      <c r="AG49" s="7">
        <v>115.1</v>
      </c>
    </row>
    <row r="50" spans="1:33" x14ac:dyDescent="0.25">
      <c r="A50" s="48" t="s">
        <v>60</v>
      </c>
      <c r="B50">
        <v>2014</v>
      </c>
      <c r="C50" s="50" t="s">
        <v>167</v>
      </c>
      <c r="D50" s="7">
        <v>120.3</v>
      </c>
      <c r="E50" s="7">
        <v>120.2</v>
      </c>
      <c r="F50" s="7">
        <v>116.9</v>
      </c>
      <c r="G50" s="7">
        <v>118</v>
      </c>
      <c r="H50" s="7">
        <v>110.1</v>
      </c>
      <c r="I50" s="7">
        <v>126.3</v>
      </c>
      <c r="J50" s="7">
        <v>123.9</v>
      </c>
      <c r="K50" s="7">
        <v>111.5</v>
      </c>
      <c r="L50" s="7">
        <v>103.5</v>
      </c>
      <c r="M50" s="7">
        <v>111.6</v>
      </c>
      <c r="N50" s="7">
        <v>114.2</v>
      </c>
      <c r="O50" s="7">
        <v>119.2</v>
      </c>
      <c r="P50" s="7">
        <v>118.2</v>
      </c>
      <c r="Q50" s="7">
        <v>1513.8999999999999</v>
      </c>
      <c r="R50" s="7">
        <v>116.3</v>
      </c>
      <c r="S50" s="7">
        <v>118.7</v>
      </c>
      <c r="T50" s="7">
        <v>116.8</v>
      </c>
      <c r="U50" s="7">
        <v>118.5</v>
      </c>
      <c r="V50" s="7">
        <v>354</v>
      </c>
      <c r="W50" s="7">
        <v>114.3</v>
      </c>
      <c r="X50" s="7">
        <v>113.4</v>
      </c>
      <c r="Y50" s="7">
        <v>114.1</v>
      </c>
      <c r="Z50" s="7">
        <v>112.1</v>
      </c>
      <c r="AA50" s="7">
        <v>111.4</v>
      </c>
      <c r="AB50" s="7">
        <v>110.9</v>
      </c>
      <c r="AC50" s="7">
        <v>113.1</v>
      </c>
      <c r="AD50" s="7">
        <v>108.9</v>
      </c>
      <c r="AE50" s="7">
        <v>111.8</v>
      </c>
      <c r="AF50" s="7">
        <v>782.3</v>
      </c>
      <c r="AG50" s="7">
        <v>116</v>
      </c>
    </row>
    <row r="51" spans="1:33" x14ac:dyDescent="0.25">
      <c r="A51" s="48" t="s">
        <v>85</v>
      </c>
      <c r="B51">
        <v>2014</v>
      </c>
      <c r="C51" s="50" t="s">
        <v>167</v>
      </c>
      <c r="D51" s="7">
        <v>122.7</v>
      </c>
      <c r="E51" s="7">
        <v>124.1</v>
      </c>
      <c r="F51" s="7">
        <v>114.2</v>
      </c>
      <c r="G51" s="7">
        <v>119.1</v>
      </c>
      <c r="H51" s="7">
        <v>103.5</v>
      </c>
      <c r="I51" s="7">
        <v>129.19999999999999</v>
      </c>
      <c r="J51" s="7">
        <v>127</v>
      </c>
      <c r="K51" s="7">
        <v>112.6</v>
      </c>
      <c r="L51" s="7">
        <v>101.3</v>
      </c>
      <c r="M51" s="7">
        <v>117</v>
      </c>
      <c r="N51" s="7">
        <v>112.9</v>
      </c>
      <c r="O51" s="7">
        <v>121.7</v>
      </c>
      <c r="P51" s="7">
        <v>120</v>
      </c>
      <c r="Q51" s="7">
        <v>1525.3000000000002</v>
      </c>
      <c r="R51" s="7">
        <v>118.3</v>
      </c>
      <c r="S51" s="7">
        <v>116.8</v>
      </c>
      <c r="T51" s="7">
        <v>112.9</v>
      </c>
      <c r="U51" s="7">
        <v>116.2</v>
      </c>
      <c r="V51" s="7">
        <v>345.9</v>
      </c>
      <c r="W51" s="7">
        <v>114.3</v>
      </c>
      <c r="X51" s="7">
        <v>111.1</v>
      </c>
      <c r="Y51" s="7">
        <v>114.1</v>
      </c>
      <c r="Z51" s="7">
        <v>111.2</v>
      </c>
      <c r="AA51" s="7">
        <v>111.3</v>
      </c>
      <c r="AB51" s="7">
        <v>111.5</v>
      </c>
      <c r="AC51" s="7">
        <v>112.9</v>
      </c>
      <c r="AD51" s="7">
        <v>109.3</v>
      </c>
      <c r="AE51" s="7">
        <v>111.7</v>
      </c>
      <c r="AF51" s="7">
        <v>782</v>
      </c>
      <c r="AG51" s="7">
        <v>115.6</v>
      </c>
    </row>
    <row r="52" spans="1:33" x14ac:dyDescent="0.25">
      <c r="A52" s="48" t="s">
        <v>104</v>
      </c>
      <c r="B52">
        <v>2014</v>
      </c>
      <c r="C52" s="50" t="s">
        <v>167</v>
      </c>
      <c r="D52" s="7">
        <v>121.1</v>
      </c>
      <c r="E52" s="7">
        <v>121.6</v>
      </c>
      <c r="F52" s="7">
        <v>115.9</v>
      </c>
      <c r="G52" s="7">
        <v>118.4</v>
      </c>
      <c r="H52" s="7">
        <v>107.7</v>
      </c>
      <c r="I52" s="7">
        <v>127.7</v>
      </c>
      <c r="J52" s="7">
        <v>125</v>
      </c>
      <c r="K52" s="7">
        <v>111.9</v>
      </c>
      <c r="L52" s="7">
        <v>102.8</v>
      </c>
      <c r="M52" s="7">
        <v>113.4</v>
      </c>
      <c r="N52" s="7">
        <v>113.7</v>
      </c>
      <c r="O52" s="7">
        <v>120.4</v>
      </c>
      <c r="P52" s="7">
        <v>118.9</v>
      </c>
      <c r="Q52" s="7">
        <v>1518.5000000000005</v>
      </c>
      <c r="R52" s="7">
        <v>116.8</v>
      </c>
      <c r="S52" s="7">
        <v>118</v>
      </c>
      <c r="T52" s="7">
        <v>115.2</v>
      </c>
      <c r="U52" s="7">
        <v>117.6</v>
      </c>
      <c r="V52" s="7">
        <v>350.79999999999995</v>
      </c>
      <c r="W52" s="7">
        <v>114.3</v>
      </c>
      <c r="X52" s="7">
        <v>112.5</v>
      </c>
      <c r="Y52" s="7">
        <v>114.1</v>
      </c>
      <c r="Z52" s="7">
        <v>111.8</v>
      </c>
      <c r="AA52" s="7">
        <v>111.3</v>
      </c>
      <c r="AB52" s="7">
        <v>111.2</v>
      </c>
      <c r="AC52" s="7">
        <v>113</v>
      </c>
      <c r="AD52" s="7">
        <v>109.1</v>
      </c>
      <c r="AE52" s="7">
        <v>111.8</v>
      </c>
      <c r="AF52" s="7">
        <v>782.3</v>
      </c>
      <c r="AG52" s="7">
        <v>115.8</v>
      </c>
    </row>
    <row r="53" spans="1:33" x14ac:dyDescent="0.25">
      <c r="A53" s="48" t="s">
        <v>60</v>
      </c>
      <c r="B53">
        <v>2014</v>
      </c>
      <c r="C53" s="50" t="s">
        <v>177</v>
      </c>
      <c r="D53" s="7">
        <v>120.7</v>
      </c>
      <c r="E53" s="7">
        <v>121.6</v>
      </c>
      <c r="F53" s="7">
        <v>116.1</v>
      </c>
      <c r="G53" s="7">
        <v>119.3</v>
      </c>
      <c r="H53" s="7">
        <v>110.3</v>
      </c>
      <c r="I53" s="7">
        <v>125.8</v>
      </c>
      <c r="J53" s="7">
        <v>129.30000000000001</v>
      </c>
      <c r="K53" s="7">
        <v>112.2</v>
      </c>
      <c r="L53" s="7">
        <v>103.6</v>
      </c>
      <c r="M53" s="7">
        <v>112.3</v>
      </c>
      <c r="N53" s="7">
        <v>114.9</v>
      </c>
      <c r="O53" s="7">
        <v>120.1</v>
      </c>
      <c r="P53" s="7">
        <v>119.5</v>
      </c>
      <c r="Q53" s="7">
        <v>1525.6999999999998</v>
      </c>
      <c r="R53" s="7">
        <v>117.3</v>
      </c>
      <c r="S53" s="7">
        <v>119.7</v>
      </c>
      <c r="T53" s="7">
        <v>117.3</v>
      </c>
      <c r="U53" s="7">
        <v>119.3</v>
      </c>
      <c r="V53" s="7">
        <v>356.3</v>
      </c>
      <c r="W53" s="7">
        <v>113.9</v>
      </c>
      <c r="X53" s="7">
        <v>114.4</v>
      </c>
      <c r="Y53" s="7">
        <v>114.9</v>
      </c>
      <c r="Z53" s="7">
        <v>112.8</v>
      </c>
      <c r="AA53" s="7">
        <v>112.2</v>
      </c>
      <c r="AB53" s="7">
        <v>111.4</v>
      </c>
      <c r="AC53" s="7">
        <v>114.3</v>
      </c>
      <c r="AD53" s="7">
        <v>108</v>
      </c>
      <c r="AE53" s="7">
        <v>112.3</v>
      </c>
      <c r="AF53" s="7">
        <v>785.89999999999986</v>
      </c>
      <c r="AG53" s="7">
        <v>117</v>
      </c>
    </row>
    <row r="54" spans="1:33" x14ac:dyDescent="0.25">
      <c r="A54" s="48" t="s">
        <v>85</v>
      </c>
      <c r="B54">
        <v>2014</v>
      </c>
      <c r="C54" s="50" t="s">
        <v>177</v>
      </c>
      <c r="D54" s="7">
        <v>123.1</v>
      </c>
      <c r="E54" s="7">
        <v>125.9</v>
      </c>
      <c r="F54" s="7">
        <v>115.4</v>
      </c>
      <c r="G54" s="7">
        <v>120.4</v>
      </c>
      <c r="H54" s="7">
        <v>103.4</v>
      </c>
      <c r="I54" s="7">
        <v>131.19999999999999</v>
      </c>
      <c r="J54" s="7">
        <v>137.5</v>
      </c>
      <c r="K54" s="7">
        <v>112.8</v>
      </c>
      <c r="L54" s="7">
        <v>101.4</v>
      </c>
      <c r="M54" s="7">
        <v>118.3</v>
      </c>
      <c r="N54" s="7">
        <v>113.2</v>
      </c>
      <c r="O54" s="7">
        <v>122.4</v>
      </c>
      <c r="P54" s="7">
        <v>122</v>
      </c>
      <c r="Q54" s="7">
        <v>1547</v>
      </c>
      <c r="R54" s="7">
        <v>119</v>
      </c>
      <c r="S54" s="7">
        <v>117.4</v>
      </c>
      <c r="T54" s="7">
        <v>113.2</v>
      </c>
      <c r="U54" s="7">
        <v>116.7</v>
      </c>
      <c r="V54" s="7">
        <v>347.3</v>
      </c>
      <c r="W54" s="7">
        <v>113.9</v>
      </c>
      <c r="X54" s="7">
        <v>111.2</v>
      </c>
      <c r="Y54" s="7">
        <v>114.3</v>
      </c>
      <c r="Z54" s="7">
        <v>111.4</v>
      </c>
      <c r="AA54" s="7">
        <v>111.5</v>
      </c>
      <c r="AB54" s="7">
        <v>111.8</v>
      </c>
      <c r="AC54" s="7">
        <v>115.1</v>
      </c>
      <c r="AD54" s="7">
        <v>108.7</v>
      </c>
      <c r="AE54" s="7">
        <v>112.2</v>
      </c>
      <c r="AF54" s="7">
        <v>785.00000000000011</v>
      </c>
      <c r="AG54" s="7">
        <v>116.4</v>
      </c>
    </row>
    <row r="55" spans="1:33" x14ac:dyDescent="0.25">
      <c r="A55" s="48" t="s">
        <v>104</v>
      </c>
      <c r="B55">
        <v>2014</v>
      </c>
      <c r="C55" s="50" t="s">
        <v>177</v>
      </c>
      <c r="D55" s="7">
        <v>121.5</v>
      </c>
      <c r="E55" s="7">
        <v>123.1</v>
      </c>
      <c r="F55" s="7">
        <v>115.8</v>
      </c>
      <c r="G55" s="7">
        <v>119.7</v>
      </c>
      <c r="H55" s="7">
        <v>107.8</v>
      </c>
      <c r="I55" s="7">
        <v>128.30000000000001</v>
      </c>
      <c r="J55" s="7">
        <v>132.1</v>
      </c>
      <c r="K55" s="7">
        <v>112.4</v>
      </c>
      <c r="L55" s="7">
        <v>102.9</v>
      </c>
      <c r="M55" s="7">
        <v>114.3</v>
      </c>
      <c r="N55" s="7">
        <v>114.2</v>
      </c>
      <c r="O55" s="7">
        <v>121.2</v>
      </c>
      <c r="P55" s="7">
        <v>120.4</v>
      </c>
      <c r="Q55" s="7">
        <v>1533.7000000000003</v>
      </c>
      <c r="R55" s="7">
        <v>117.8</v>
      </c>
      <c r="S55" s="7">
        <v>118.8</v>
      </c>
      <c r="T55" s="7">
        <v>115.6</v>
      </c>
      <c r="U55" s="7">
        <v>118.3</v>
      </c>
      <c r="V55" s="7">
        <v>352.7</v>
      </c>
      <c r="W55" s="7">
        <v>113.9</v>
      </c>
      <c r="X55" s="7">
        <v>113.2</v>
      </c>
      <c r="Y55" s="7">
        <v>114.6</v>
      </c>
      <c r="Z55" s="7">
        <v>112.3</v>
      </c>
      <c r="AA55" s="7">
        <v>111.8</v>
      </c>
      <c r="AB55" s="7">
        <v>111.6</v>
      </c>
      <c r="AC55" s="7">
        <v>114.8</v>
      </c>
      <c r="AD55" s="7">
        <v>108.3</v>
      </c>
      <c r="AE55" s="7">
        <v>112.3</v>
      </c>
      <c r="AF55" s="7">
        <v>785.69999999999982</v>
      </c>
      <c r="AG55" s="7">
        <v>116.7</v>
      </c>
    </row>
    <row r="56" spans="1:33" x14ac:dyDescent="0.25">
      <c r="A56" s="48" t="s">
        <v>60</v>
      </c>
      <c r="B56">
        <v>2014</v>
      </c>
      <c r="C56" s="50" t="s">
        <v>194</v>
      </c>
      <c r="D56" s="7">
        <v>121.7</v>
      </c>
      <c r="E56" s="7">
        <v>122.5</v>
      </c>
      <c r="F56" s="7">
        <v>117.7</v>
      </c>
      <c r="G56" s="7">
        <v>120.6</v>
      </c>
      <c r="H56" s="7">
        <v>110.4</v>
      </c>
      <c r="I56" s="7">
        <v>129.1</v>
      </c>
      <c r="J56" s="7">
        <v>150.1</v>
      </c>
      <c r="K56" s="7">
        <v>113.2</v>
      </c>
      <c r="L56" s="7">
        <v>104.8</v>
      </c>
      <c r="M56" s="7">
        <v>113.3</v>
      </c>
      <c r="N56" s="7">
        <v>115.6</v>
      </c>
      <c r="O56" s="7">
        <v>120.9</v>
      </c>
      <c r="P56" s="7">
        <v>123.3</v>
      </c>
      <c r="Q56" s="7">
        <v>1563.2</v>
      </c>
      <c r="R56" s="7">
        <v>118</v>
      </c>
      <c r="S56" s="7">
        <v>120.7</v>
      </c>
      <c r="T56" s="7">
        <v>118.3</v>
      </c>
      <c r="U56" s="7">
        <v>120.3</v>
      </c>
      <c r="V56" s="7">
        <v>359.3</v>
      </c>
      <c r="W56" s="7">
        <v>114.8</v>
      </c>
      <c r="X56" s="7">
        <v>115.3</v>
      </c>
      <c r="Y56" s="7">
        <v>115.4</v>
      </c>
      <c r="Z56" s="7">
        <v>113.4</v>
      </c>
      <c r="AA56" s="7">
        <v>113.2</v>
      </c>
      <c r="AB56" s="7">
        <v>111.8</v>
      </c>
      <c r="AC56" s="7">
        <v>115.5</v>
      </c>
      <c r="AD56" s="7">
        <v>108.8</v>
      </c>
      <c r="AE56" s="7">
        <v>113.1</v>
      </c>
      <c r="AF56" s="7">
        <v>791.19999999999993</v>
      </c>
      <c r="AG56" s="7">
        <v>119.5</v>
      </c>
    </row>
    <row r="57" spans="1:33" x14ac:dyDescent="0.25">
      <c r="A57" s="48" t="s">
        <v>85</v>
      </c>
      <c r="B57">
        <v>2014</v>
      </c>
      <c r="C57" s="50" t="s">
        <v>194</v>
      </c>
      <c r="D57" s="7">
        <v>123.8</v>
      </c>
      <c r="E57" s="7">
        <v>126.4</v>
      </c>
      <c r="F57" s="7">
        <v>118</v>
      </c>
      <c r="G57" s="7">
        <v>121.6</v>
      </c>
      <c r="H57" s="7">
        <v>103.5</v>
      </c>
      <c r="I57" s="7">
        <v>133.69999999999999</v>
      </c>
      <c r="J57" s="7">
        <v>172.4</v>
      </c>
      <c r="K57" s="7">
        <v>113.1</v>
      </c>
      <c r="L57" s="7">
        <v>102.7</v>
      </c>
      <c r="M57" s="7">
        <v>120</v>
      </c>
      <c r="N57" s="7">
        <v>113.8</v>
      </c>
      <c r="O57" s="7">
        <v>123.4</v>
      </c>
      <c r="P57" s="7">
        <v>127.1</v>
      </c>
      <c r="Q57" s="7">
        <v>1599.5</v>
      </c>
      <c r="R57" s="7">
        <v>121</v>
      </c>
      <c r="S57" s="7">
        <v>118</v>
      </c>
      <c r="T57" s="7">
        <v>113.6</v>
      </c>
      <c r="U57" s="7">
        <v>117.4</v>
      </c>
      <c r="V57" s="7">
        <v>349</v>
      </c>
      <c r="W57" s="7">
        <v>114.8</v>
      </c>
      <c r="X57" s="7">
        <v>111.6</v>
      </c>
      <c r="Y57" s="7">
        <v>114.9</v>
      </c>
      <c r="Z57" s="7">
        <v>111.5</v>
      </c>
      <c r="AA57" s="7">
        <v>113</v>
      </c>
      <c r="AB57" s="7">
        <v>112.4</v>
      </c>
      <c r="AC57" s="7">
        <v>117.8</v>
      </c>
      <c r="AD57" s="7">
        <v>109.7</v>
      </c>
      <c r="AE57" s="7">
        <v>113.5</v>
      </c>
      <c r="AF57" s="7">
        <v>792.8</v>
      </c>
      <c r="AG57" s="7">
        <v>118.9</v>
      </c>
    </row>
    <row r="58" spans="1:33" x14ac:dyDescent="0.25">
      <c r="A58" s="48" t="s">
        <v>104</v>
      </c>
      <c r="B58">
        <v>2014</v>
      </c>
      <c r="C58" s="50" t="s">
        <v>194</v>
      </c>
      <c r="D58" s="7">
        <v>122.4</v>
      </c>
      <c r="E58" s="7">
        <v>123.9</v>
      </c>
      <c r="F58" s="7">
        <v>117.8</v>
      </c>
      <c r="G58" s="7">
        <v>121</v>
      </c>
      <c r="H58" s="7">
        <v>107.9</v>
      </c>
      <c r="I58" s="7">
        <v>131.19999999999999</v>
      </c>
      <c r="J58" s="7">
        <v>157.69999999999999</v>
      </c>
      <c r="K58" s="7">
        <v>113.2</v>
      </c>
      <c r="L58" s="7">
        <v>104.1</v>
      </c>
      <c r="M58" s="7">
        <v>115.5</v>
      </c>
      <c r="N58" s="7">
        <v>114.8</v>
      </c>
      <c r="O58" s="7">
        <v>122.1</v>
      </c>
      <c r="P58" s="7">
        <v>124.7</v>
      </c>
      <c r="Q58" s="7">
        <v>1576.3</v>
      </c>
      <c r="R58" s="7">
        <v>118.8</v>
      </c>
      <c r="S58" s="7">
        <v>119.6</v>
      </c>
      <c r="T58" s="7">
        <v>116.3</v>
      </c>
      <c r="U58" s="7">
        <v>119.1</v>
      </c>
      <c r="V58" s="7">
        <v>355</v>
      </c>
      <c r="W58" s="7">
        <v>114.8</v>
      </c>
      <c r="X58" s="7">
        <v>113.9</v>
      </c>
      <c r="Y58" s="7">
        <v>115.2</v>
      </c>
      <c r="Z58" s="7">
        <v>112.7</v>
      </c>
      <c r="AA58" s="7">
        <v>113.1</v>
      </c>
      <c r="AB58" s="7">
        <v>112.1</v>
      </c>
      <c r="AC58" s="7">
        <v>116.8</v>
      </c>
      <c r="AD58" s="7">
        <v>109.2</v>
      </c>
      <c r="AE58" s="7">
        <v>113.3</v>
      </c>
      <c r="AF58" s="7">
        <v>792.4</v>
      </c>
      <c r="AG58" s="7">
        <v>119.2</v>
      </c>
    </row>
    <row r="59" spans="1:33" x14ac:dyDescent="0.25">
      <c r="A59" s="48" t="s">
        <v>60</v>
      </c>
      <c r="B59">
        <v>2014</v>
      </c>
      <c r="C59" s="50" t="s">
        <v>213</v>
      </c>
      <c r="D59" s="7">
        <v>121.8</v>
      </c>
      <c r="E59" s="7">
        <v>122.8</v>
      </c>
      <c r="F59" s="7">
        <v>117.8</v>
      </c>
      <c r="G59" s="7">
        <v>121.9</v>
      </c>
      <c r="H59" s="7">
        <v>110.6</v>
      </c>
      <c r="I59" s="7">
        <v>129.69999999999999</v>
      </c>
      <c r="J59" s="7">
        <v>161.1</v>
      </c>
      <c r="K59" s="7">
        <v>114.1</v>
      </c>
      <c r="L59" s="7">
        <v>105.1</v>
      </c>
      <c r="M59" s="7">
        <v>114.6</v>
      </c>
      <c r="N59" s="7">
        <v>115.8</v>
      </c>
      <c r="O59" s="7">
        <v>121.7</v>
      </c>
      <c r="P59" s="7">
        <v>125.3</v>
      </c>
      <c r="Q59" s="7">
        <v>1582.2999999999997</v>
      </c>
      <c r="R59" s="7">
        <v>118.8</v>
      </c>
      <c r="S59" s="7">
        <v>120.9</v>
      </c>
      <c r="T59" s="7">
        <v>118.8</v>
      </c>
      <c r="U59" s="7">
        <v>120.7</v>
      </c>
      <c r="V59" s="7">
        <v>360.4</v>
      </c>
      <c r="W59" s="7">
        <v>115.5</v>
      </c>
      <c r="X59" s="7">
        <v>115.4</v>
      </c>
      <c r="Y59" s="7">
        <v>115.9</v>
      </c>
      <c r="Z59" s="7">
        <v>114</v>
      </c>
      <c r="AA59" s="7">
        <v>113.2</v>
      </c>
      <c r="AB59" s="7">
        <v>112.2</v>
      </c>
      <c r="AC59" s="7">
        <v>116.2</v>
      </c>
      <c r="AD59" s="7">
        <v>109.4</v>
      </c>
      <c r="AE59" s="7">
        <v>113.5</v>
      </c>
      <c r="AF59" s="7">
        <v>794.4</v>
      </c>
      <c r="AG59" s="7">
        <v>120.7</v>
      </c>
    </row>
    <row r="60" spans="1:33" x14ac:dyDescent="0.25">
      <c r="A60" s="48" t="s">
        <v>85</v>
      </c>
      <c r="B60">
        <v>2014</v>
      </c>
      <c r="C60" s="50" t="s">
        <v>213</v>
      </c>
      <c r="D60" s="7">
        <v>124.8</v>
      </c>
      <c r="E60" s="7">
        <v>127.3</v>
      </c>
      <c r="F60" s="7">
        <v>116.5</v>
      </c>
      <c r="G60" s="7">
        <v>122.2</v>
      </c>
      <c r="H60" s="7">
        <v>103.6</v>
      </c>
      <c r="I60" s="7">
        <v>132.69999999999999</v>
      </c>
      <c r="J60" s="7">
        <v>181.9</v>
      </c>
      <c r="K60" s="7">
        <v>115.2</v>
      </c>
      <c r="L60" s="7">
        <v>102.7</v>
      </c>
      <c r="M60" s="7">
        <v>122.1</v>
      </c>
      <c r="N60" s="7">
        <v>114.4</v>
      </c>
      <c r="O60" s="7">
        <v>124.7</v>
      </c>
      <c r="P60" s="7">
        <v>128.9</v>
      </c>
      <c r="Q60" s="7">
        <v>1617</v>
      </c>
      <c r="R60" s="7">
        <v>123</v>
      </c>
      <c r="S60" s="7">
        <v>118.6</v>
      </c>
      <c r="T60" s="7">
        <v>114.1</v>
      </c>
      <c r="U60" s="7">
        <v>117.9</v>
      </c>
      <c r="V60" s="7">
        <v>350.6</v>
      </c>
      <c r="W60" s="7">
        <v>115.5</v>
      </c>
      <c r="X60" s="7">
        <v>111.8</v>
      </c>
      <c r="Y60" s="7">
        <v>115.3</v>
      </c>
      <c r="Z60" s="7">
        <v>112.2</v>
      </c>
      <c r="AA60" s="7">
        <v>112.5</v>
      </c>
      <c r="AB60" s="7">
        <v>112.9</v>
      </c>
      <c r="AC60" s="7">
        <v>119.2</v>
      </c>
      <c r="AD60" s="7">
        <v>110.5</v>
      </c>
      <c r="AE60" s="7">
        <v>113.9</v>
      </c>
      <c r="AF60" s="7">
        <v>796.5</v>
      </c>
      <c r="AG60" s="7">
        <v>119.9</v>
      </c>
    </row>
    <row r="61" spans="1:33" x14ac:dyDescent="0.25">
      <c r="A61" s="48" t="s">
        <v>104</v>
      </c>
      <c r="B61">
        <v>2014</v>
      </c>
      <c r="C61" s="50" t="s">
        <v>213</v>
      </c>
      <c r="D61" s="7">
        <v>122.7</v>
      </c>
      <c r="E61" s="7">
        <v>124.4</v>
      </c>
      <c r="F61" s="7">
        <v>117.3</v>
      </c>
      <c r="G61" s="7">
        <v>122</v>
      </c>
      <c r="H61" s="7">
        <v>108</v>
      </c>
      <c r="I61" s="7">
        <v>131.1</v>
      </c>
      <c r="J61" s="7">
        <v>168.2</v>
      </c>
      <c r="K61" s="7">
        <v>114.5</v>
      </c>
      <c r="L61" s="7">
        <v>104.3</v>
      </c>
      <c r="M61" s="7">
        <v>117.1</v>
      </c>
      <c r="N61" s="7">
        <v>115.2</v>
      </c>
      <c r="O61" s="7">
        <v>123.1</v>
      </c>
      <c r="P61" s="7">
        <v>126.6</v>
      </c>
      <c r="Q61" s="7">
        <v>1594.4999999999998</v>
      </c>
      <c r="R61" s="7">
        <v>119.9</v>
      </c>
      <c r="S61" s="7">
        <v>120</v>
      </c>
      <c r="T61" s="7">
        <v>116.8</v>
      </c>
      <c r="U61" s="7">
        <v>119.6</v>
      </c>
      <c r="V61" s="7">
        <v>356.4</v>
      </c>
      <c r="W61" s="7">
        <v>115.5</v>
      </c>
      <c r="X61" s="7">
        <v>114</v>
      </c>
      <c r="Y61" s="7">
        <v>115.6</v>
      </c>
      <c r="Z61" s="7">
        <v>113.3</v>
      </c>
      <c r="AA61" s="7">
        <v>112.8</v>
      </c>
      <c r="AB61" s="7">
        <v>112.6</v>
      </c>
      <c r="AC61" s="7">
        <v>118</v>
      </c>
      <c r="AD61" s="7">
        <v>109.9</v>
      </c>
      <c r="AE61" s="7">
        <v>113.7</v>
      </c>
      <c r="AF61" s="7">
        <v>795.9</v>
      </c>
      <c r="AG61" s="7">
        <v>120.3</v>
      </c>
    </row>
    <row r="62" spans="1:33" x14ac:dyDescent="0.25">
      <c r="A62" s="48" t="s">
        <v>60</v>
      </c>
      <c r="B62">
        <v>2014</v>
      </c>
      <c r="C62" s="50" t="s">
        <v>228</v>
      </c>
      <c r="D62" s="7">
        <v>122.3</v>
      </c>
      <c r="E62" s="7">
        <v>122.4</v>
      </c>
      <c r="F62" s="7">
        <v>117.8</v>
      </c>
      <c r="G62" s="7">
        <v>122.7</v>
      </c>
      <c r="H62" s="7">
        <v>110.4</v>
      </c>
      <c r="I62" s="7">
        <v>129.80000000000001</v>
      </c>
      <c r="J62" s="7">
        <v>158.80000000000001</v>
      </c>
      <c r="K62" s="7">
        <v>115</v>
      </c>
      <c r="L62" s="7">
        <v>104.7</v>
      </c>
      <c r="M62" s="7">
        <v>114.9</v>
      </c>
      <c r="N62" s="7">
        <v>116.5</v>
      </c>
      <c r="O62" s="7">
        <v>122.6</v>
      </c>
      <c r="P62" s="7">
        <v>125.3</v>
      </c>
      <c r="Q62" s="7">
        <v>1583.2</v>
      </c>
      <c r="R62" s="7">
        <v>119.5</v>
      </c>
      <c r="S62" s="7">
        <v>121.7</v>
      </c>
      <c r="T62" s="7">
        <v>119.2</v>
      </c>
      <c r="U62" s="7">
        <v>121.3</v>
      </c>
      <c r="V62" s="7">
        <v>362.2</v>
      </c>
      <c r="W62" s="7">
        <v>116.1</v>
      </c>
      <c r="X62" s="7">
        <v>115.8</v>
      </c>
      <c r="Y62" s="7">
        <v>116.7</v>
      </c>
      <c r="Z62" s="7">
        <v>114.5</v>
      </c>
      <c r="AA62" s="7">
        <v>112.8</v>
      </c>
      <c r="AB62" s="7">
        <v>112.6</v>
      </c>
      <c r="AC62" s="7">
        <v>116.6</v>
      </c>
      <c r="AD62" s="7">
        <v>109.1</v>
      </c>
      <c r="AE62" s="7">
        <v>113.7</v>
      </c>
      <c r="AF62" s="7">
        <v>796.00000000000011</v>
      </c>
      <c r="AG62" s="7">
        <v>120.9</v>
      </c>
    </row>
    <row r="63" spans="1:33" x14ac:dyDescent="0.25">
      <c r="A63" s="48" t="s">
        <v>85</v>
      </c>
      <c r="B63">
        <v>2014</v>
      </c>
      <c r="C63" s="50" t="s">
        <v>228</v>
      </c>
      <c r="D63" s="7">
        <v>124.2</v>
      </c>
      <c r="E63" s="7">
        <v>125.4</v>
      </c>
      <c r="F63" s="7">
        <v>116.4</v>
      </c>
      <c r="G63" s="7">
        <v>122.7</v>
      </c>
      <c r="H63" s="7">
        <v>103.5</v>
      </c>
      <c r="I63" s="7">
        <v>124.5</v>
      </c>
      <c r="J63" s="7">
        <v>168.6</v>
      </c>
      <c r="K63" s="7">
        <v>116.9</v>
      </c>
      <c r="L63" s="7">
        <v>101.9</v>
      </c>
      <c r="M63" s="7">
        <v>122.9</v>
      </c>
      <c r="N63" s="7">
        <v>114.8</v>
      </c>
      <c r="O63" s="7">
        <v>125.2</v>
      </c>
      <c r="P63" s="7">
        <v>126.7</v>
      </c>
      <c r="Q63" s="7">
        <v>1593.7000000000003</v>
      </c>
      <c r="R63" s="7">
        <v>124.3</v>
      </c>
      <c r="S63" s="7">
        <v>119.2</v>
      </c>
      <c r="T63" s="7">
        <v>114.5</v>
      </c>
      <c r="U63" s="7">
        <v>118.4</v>
      </c>
      <c r="V63" s="7">
        <v>352.1</v>
      </c>
      <c r="W63" s="7">
        <v>116.1</v>
      </c>
      <c r="X63" s="7">
        <v>111.8</v>
      </c>
      <c r="Y63" s="7">
        <v>115.5</v>
      </c>
      <c r="Z63" s="7">
        <v>112.3</v>
      </c>
      <c r="AA63" s="7">
        <v>111.2</v>
      </c>
      <c r="AB63" s="7">
        <v>113.4</v>
      </c>
      <c r="AC63" s="7">
        <v>120</v>
      </c>
      <c r="AD63" s="7">
        <v>110</v>
      </c>
      <c r="AE63" s="7">
        <v>113.6</v>
      </c>
      <c r="AF63" s="7">
        <v>796</v>
      </c>
      <c r="AG63" s="7">
        <v>119.2</v>
      </c>
    </row>
    <row r="64" spans="1:33" x14ac:dyDescent="0.25">
      <c r="A64" s="48" t="s">
        <v>104</v>
      </c>
      <c r="B64">
        <v>2014</v>
      </c>
      <c r="C64" s="50" t="s">
        <v>228</v>
      </c>
      <c r="D64" s="7">
        <v>122.9</v>
      </c>
      <c r="E64" s="7">
        <v>123.5</v>
      </c>
      <c r="F64" s="7">
        <v>117.3</v>
      </c>
      <c r="G64" s="7">
        <v>122.7</v>
      </c>
      <c r="H64" s="7">
        <v>107.9</v>
      </c>
      <c r="I64" s="7">
        <v>127.3</v>
      </c>
      <c r="J64" s="7">
        <v>162.1</v>
      </c>
      <c r="K64" s="7">
        <v>115.6</v>
      </c>
      <c r="L64" s="7">
        <v>103.8</v>
      </c>
      <c r="M64" s="7">
        <v>117.6</v>
      </c>
      <c r="N64" s="7">
        <v>115.8</v>
      </c>
      <c r="O64" s="7">
        <v>123.8</v>
      </c>
      <c r="P64" s="7">
        <v>125.8</v>
      </c>
      <c r="Q64" s="7">
        <v>1586.0999999999997</v>
      </c>
      <c r="R64" s="7">
        <v>120.8</v>
      </c>
      <c r="S64" s="7">
        <v>120.7</v>
      </c>
      <c r="T64" s="7">
        <v>117.2</v>
      </c>
      <c r="U64" s="7">
        <v>120.1</v>
      </c>
      <c r="V64" s="7">
        <v>358</v>
      </c>
      <c r="W64" s="7">
        <v>116.1</v>
      </c>
      <c r="X64" s="7">
        <v>114.3</v>
      </c>
      <c r="Y64" s="7">
        <v>116.1</v>
      </c>
      <c r="Z64" s="7">
        <v>113.7</v>
      </c>
      <c r="AA64" s="7">
        <v>112</v>
      </c>
      <c r="AB64" s="7">
        <v>113.1</v>
      </c>
      <c r="AC64" s="7">
        <v>118.6</v>
      </c>
      <c r="AD64" s="7">
        <v>109.5</v>
      </c>
      <c r="AE64" s="7">
        <v>113.7</v>
      </c>
      <c r="AF64" s="7">
        <v>796.7</v>
      </c>
      <c r="AG64" s="7">
        <v>120.1</v>
      </c>
    </row>
    <row r="65" spans="1:33" x14ac:dyDescent="0.25">
      <c r="A65" s="48" t="s">
        <v>60</v>
      </c>
      <c r="B65">
        <v>2014</v>
      </c>
      <c r="C65" s="50" t="s">
        <v>238</v>
      </c>
      <c r="D65" s="7">
        <v>122.6</v>
      </c>
      <c r="E65" s="7">
        <v>122.5</v>
      </c>
      <c r="F65" s="7">
        <v>118.3</v>
      </c>
      <c r="G65" s="7">
        <v>123.2</v>
      </c>
      <c r="H65" s="7">
        <v>110.5</v>
      </c>
      <c r="I65" s="7">
        <v>128.9</v>
      </c>
      <c r="J65" s="7">
        <v>155.30000000000001</v>
      </c>
      <c r="K65" s="7">
        <v>115.5</v>
      </c>
      <c r="L65" s="7">
        <v>104</v>
      </c>
      <c r="M65" s="7">
        <v>115.3</v>
      </c>
      <c r="N65" s="7">
        <v>116.8</v>
      </c>
      <c r="O65" s="7">
        <v>123.2</v>
      </c>
      <c r="P65" s="7">
        <v>125.1</v>
      </c>
      <c r="Q65" s="7">
        <v>1581.1999999999998</v>
      </c>
      <c r="R65" s="7">
        <v>120</v>
      </c>
      <c r="S65" s="7">
        <v>122.7</v>
      </c>
      <c r="T65" s="7">
        <v>120.3</v>
      </c>
      <c r="U65" s="7">
        <v>122.3</v>
      </c>
      <c r="V65" s="7">
        <v>365.3</v>
      </c>
      <c r="W65" s="7">
        <v>116.7</v>
      </c>
      <c r="X65" s="7">
        <v>116.4</v>
      </c>
      <c r="Y65" s="7">
        <v>117.5</v>
      </c>
      <c r="Z65" s="7">
        <v>115.3</v>
      </c>
      <c r="AA65" s="7">
        <v>112.6</v>
      </c>
      <c r="AB65" s="7">
        <v>113</v>
      </c>
      <c r="AC65" s="7">
        <v>116.9</v>
      </c>
      <c r="AD65" s="7">
        <v>109.3</v>
      </c>
      <c r="AE65" s="7">
        <v>114</v>
      </c>
      <c r="AF65" s="7">
        <v>798.59999999999991</v>
      </c>
      <c r="AG65" s="7">
        <v>121</v>
      </c>
    </row>
    <row r="66" spans="1:33" x14ac:dyDescent="0.25">
      <c r="A66" s="48" t="s">
        <v>85</v>
      </c>
      <c r="B66">
        <v>2014</v>
      </c>
      <c r="C66" s="50" t="s">
        <v>238</v>
      </c>
      <c r="D66" s="7">
        <v>124.6</v>
      </c>
      <c r="E66" s="7">
        <v>126.1</v>
      </c>
      <c r="F66" s="7">
        <v>117.8</v>
      </c>
      <c r="G66" s="7">
        <v>123.1</v>
      </c>
      <c r="H66" s="7">
        <v>103.5</v>
      </c>
      <c r="I66" s="7">
        <v>123.5</v>
      </c>
      <c r="J66" s="7">
        <v>159.6</v>
      </c>
      <c r="K66" s="7">
        <v>117.4</v>
      </c>
      <c r="L66" s="7">
        <v>101.2</v>
      </c>
      <c r="M66" s="7">
        <v>123.8</v>
      </c>
      <c r="N66" s="7">
        <v>115.2</v>
      </c>
      <c r="O66" s="7">
        <v>125.9</v>
      </c>
      <c r="P66" s="7">
        <v>125.8</v>
      </c>
      <c r="Q66" s="7">
        <v>1587.5</v>
      </c>
      <c r="R66" s="7">
        <v>124.3</v>
      </c>
      <c r="S66" s="7">
        <v>119.6</v>
      </c>
      <c r="T66" s="7">
        <v>114.9</v>
      </c>
      <c r="U66" s="7">
        <v>118.9</v>
      </c>
      <c r="V66" s="7">
        <v>353.4</v>
      </c>
      <c r="W66" s="7">
        <v>116.7</v>
      </c>
      <c r="X66" s="7">
        <v>112</v>
      </c>
      <c r="Y66" s="7">
        <v>115.8</v>
      </c>
      <c r="Z66" s="7">
        <v>112.6</v>
      </c>
      <c r="AA66" s="7">
        <v>111</v>
      </c>
      <c r="AB66" s="7">
        <v>113.6</v>
      </c>
      <c r="AC66" s="7">
        <v>120.2</v>
      </c>
      <c r="AD66" s="7">
        <v>110.1</v>
      </c>
      <c r="AE66" s="7">
        <v>113.7</v>
      </c>
      <c r="AF66" s="7">
        <v>797.00000000000011</v>
      </c>
      <c r="AG66" s="7">
        <v>119.1</v>
      </c>
    </row>
    <row r="67" spans="1:33" x14ac:dyDescent="0.25">
      <c r="A67" s="48" t="s">
        <v>104</v>
      </c>
      <c r="B67">
        <v>2014</v>
      </c>
      <c r="C67" s="50" t="s">
        <v>238</v>
      </c>
      <c r="D67" s="7">
        <v>123.2</v>
      </c>
      <c r="E67" s="7">
        <v>123.8</v>
      </c>
      <c r="F67" s="7">
        <v>118.1</v>
      </c>
      <c r="G67" s="7">
        <v>123.2</v>
      </c>
      <c r="H67" s="7">
        <v>107.9</v>
      </c>
      <c r="I67" s="7">
        <v>126.4</v>
      </c>
      <c r="J67" s="7">
        <v>156.80000000000001</v>
      </c>
      <c r="K67" s="7">
        <v>116.1</v>
      </c>
      <c r="L67" s="7">
        <v>103.1</v>
      </c>
      <c r="M67" s="7">
        <v>118.1</v>
      </c>
      <c r="N67" s="7">
        <v>116.1</v>
      </c>
      <c r="O67" s="7">
        <v>124.5</v>
      </c>
      <c r="P67" s="7">
        <v>125.4</v>
      </c>
      <c r="Q67" s="7">
        <v>1582.7</v>
      </c>
      <c r="R67" s="7">
        <v>121.1</v>
      </c>
      <c r="S67" s="7">
        <v>121.5</v>
      </c>
      <c r="T67" s="7">
        <v>118.1</v>
      </c>
      <c r="U67" s="7">
        <v>121</v>
      </c>
      <c r="V67" s="7">
        <v>360.6</v>
      </c>
      <c r="W67" s="7">
        <v>116.7</v>
      </c>
      <c r="X67" s="7">
        <v>114.7</v>
      </c>
      <c r="Y67" s="7">
        <v>116.7</v>
      </c>
      <c r="Z67" s="7">
        <v>114.3</v>
      </c>
      <c r="AA67" s="7">
        <v>111.8</v>
      </c>
      <c r="AB67" s="7">
        <v>113.3</v>
      </c>
      <c r="AC67" s="7">
        <v>118.8</v>
      </c>
      <c r="AD67" s="7">
        <v>109.6</v>
      </c>
      <c r="AE67" s="7">
        <v>113.9</v>
      </c>
      <c r="AF67" s="7">
        <v>798.4</v>
      </c>
      <c r="AG67" s="7">
        <v>120.1</v>
      </c>
    </row>
    <row r="68" spans="1:33" x14ac:dyDescent="0.25">
      <c r="A68" s="48" t="s">
        <v>60</v>
      </c>
      <c r="B68">
        <v>2014</v>
      </c>
      <c r="C68" s="50" t="s">
        <v>264</v>
      </c>
      <c r="D68" s="7">
        <v>122.7</v>
      </c>
      <c r="E68" s="7">
        <v>122.6</v>
      </c>
      <c r="F68" s="7">
        <v>119.9</v>
      </c>
      <c r="G68" s="7">
        <v>124</v>
      </c>
      <c r="H68" s="7">
        <v>110.5</v>
      </c>
      <c r="I68" s="7">
        <v>128.80000000000001</v>
      </c>
      <c r="J68" s="7">
        <v>152</v>
      </c>
      <c r="K68" s="7">
        <v>116.2</v>
      </c>
      <c r="L68" s="7">
        <v>103.3</v>
      </c>
      <c r="M68" s="7">
        <v>115.8</v>
      </c>
      <c r="N68" s="7">
        <v>116.8</v>
      </c>
      <c r="O68" s="7">
        <v>124.5</v>
      </c>
      <c r="P68" s="7">
        <v>124.9</v>
      </c>
      <c r="Q68" s="7">
        <v>1582</v>
      </c>
      <c r="R68" s="7">
        <v>120.8</v>
      </c>
      <c r="S68" s="7">
        <v>123.3</v>
      </c>
      <c r="T68" s="7">
        <v>120.5</v>
      </c>
      <c r="U68" s="7">
        <v>122.9</v>
      </c>
      <c r="V68" s="7">
        <v>366.70000000000005</v>
      </c>
      <c r="W68" s="7">
        <v>117.1</v>
      </c>
      <c r="X68" s="7">
        <v>117.3</v>
      </c>
      <c r="Y68" s="7">
        <v>118.1</v>
      </c>
      <c r="Z68" s="7">
        <v>115.9</v>
      </c>
      <c r="AA68" s="7">
        <v>112</v>
      </c>
      <c r="AB68" s="7">
        <v>113.3</v>
      </c>
      <c r="AC68" s="7">
        <v>117.2</v>
      </c>
      <c r="AD68" s="7">
        <v>108.8</v>
      </c>
      <c r="AE68" s="7">
        <v>114.1</v>
      </c>
      <c r="AF68" s="7">
        <v>799.4</v>
      </c>
      <c r="AG68" s="7">
        <v>121.1</v>
      </c>
    </row>
    <row r="69" spans="1:33" x14ac:dyDescent="0.25">
      <c r="A69" s="48" t="s">
        <v>85</v>
      </c>
      <c r="B69">
        <v>2014</v>
      </c>
      <c r="C69" s="50" t="s">
        <v>264</v>
      </c>
      <c r="D69" s="7">
        <v>124.5</v>
      </c>
      <c r="E69" s="7">
        <v>125.6</v>
      </c>
      <c r="F69" s="7">
        <v>122.7</v>
      </c>
      <c r="G69" s="7">
        <v>124.6</v>
      </c>
      <c r="H69" s="7">
        <v>103.2</v>
      </c>
      <c r="I69" s="7">
        <v>122.2</v>
      </c>
      <c r="J69" s="7">
        <v>153.19999999999999</v>
      </c>
      <c r="K69" s="7">
        <v>119.3</v>
      </c>
      <c r="L69" s="7">
        <v>99.8</v>
      </c>
      <c r="M69" s="7">
        <v>124.6</v>
      </c>
      <c r="N69" s="7">
        <v>115.8</v>
      </c>
      <c r="O69" s="7">
        <v>126.9</v>
      </c>
      <c r="P69" s="7">
        <v>125.4</v>
      </c>
      <c r="Q69" s="7">
        <v>1587.8</v>
      </c>
      <c r="R69" s="7">
        <v>125.8</v>
      </c>
      <c r="S69" s="7">
        <v>120.3</v>
      </c>
      <c r="T69" s="7">
        <v>115.4</v>
      </c>
      <c r="U69" s="7">
        <v>119.5</v>
      </c>
      <c r="V69" s="7">
        <v>355.2</v>
      </c>
      <c r="W69" s="7">
        <v>117.1</v>
      </c>
      <c r="X69" s="7">
        <v>112.6</v>
      </c>
      <c r="Y69" s="7">
        <v>116.4</v>
      </c>
      <c r="Z69" s="7">
        <v>113</v>
      </c>
      <c r="AA69" s="7">
        <v>109.7</v>
      </c>
      <c r="AB69" s="7">
        <v>114</v>
      </c>
      <c r="AC69" s="7">
        <v>120.3</v>
      </c>
      <c r="AD69" s="7">
        <v>109.6</v>
      </c>
      <c r="AE69" s="7">
        <v>113.4</v>
      </c>
      <c r="AF69" s="7">
        <v>796.4</v>
      </c>
      <c r="AG69" s="7">
        <v>119</v>
      </c>
    </row>
    <row r="70" spans="1:33" x14ac:dyDescent="0.25">
      <c r="A70" s="48" t="s">
        <v>104</v>
      </c>
      <c r="B70">
        <v>2014</v>
      </c>
      <c r="C70" s="50" t="s">
        <v>264</v>
      </c>
      <c r="D70" s="7">
        <v>123.3</v>
      </c>
      <c r="E70" s="7">
        <v>123.7</v>
      </c>
      <c r="F70" s="7">
        <v>121</v>
      </c>
      <c r="G70" s="7">
        <v>124.2</v>
      </c>
      <c r="H70" s="7">
        <v>107.8</v>
      </c>
      <c r="I70" s="7">
        <v>125.7</v>
      </c>
      <c r="J70" s="7">
        <v>152.4</v>
      </c>
      <c r="K70" s="7">
        <v>117.2</v>
      </c>
      <c r="L70" s="7">
        <v>102.1</v>
      </c>
      <c r="M70" s="7">
        <v>118.7</v>
      </c>
      <c r="N70" s="7">
        <v>116.4</v>
      </c>
      <c r="O70" s="7">
        <v>125.6</v>
      </c>
      <c r="P70" s="7">
        <v>125.1</v>
      </c>
      <c r="Q70" s="7">
        <v>1583.2</v>
      </c>
      <c r="R70" s="7">
        <v>122.1</v>
      </c>
      <c r="S70" s="7">
        <v>122.1</v>
      </c>
      <c r="T70" s="7">
        <v>118.4</v>
      </c>
      <c r="U70" s="7">
        <v>121.6</v>
      </c>
      <c r="V70" s="7">
        <v>362.1</v>
      </c>
      <c r="W70" s="7">
        <v>117.1</v>
      </c>
      <c r="X70" s="7">
        <v>115.5</v>
      </c>
      <c r="Y70" s="7">
        <v>117.3</v>
      </c>
      <c r="Z70" s="7">
        <v>114.8</v>
      </c>
      <c r="AA70" s="7">
        <v>110.8</v>
      </c>
      <c r="AB70" s="7">
        <v>113.7</v>
      </c>
      <c r="AC70" s="7">
        <v>119</v>
      </c>
      <c r="AD70" s="7">
        <v>109.1</v>
      </c>
      <c r="AE70" s="7">
        <v>113.8</v>
      </c>
      <c r="AF70" s="7">
        <v>798.49999999999989</v>
      </c>
      <c r="AG70" s="7">
        <v>120.1</v>
      </c>
    </row>
    <row r="71" spans="1:33" x14ac:dyDescent="0.25">
      <c r="A71" s="48" t="s">
        <v>60</v>
      </c>
      <c r="B71">
        <v>2014</v>
      </c>
      <c r="C71" s="50" t="s">
        <v>273</v>
      </c>
      <c r="D71" s="7">
        <v>122.4</v>
      </c>
      <c r="E71" s="7">
        <v>122.4</v>
      </c>
      <c r="F71" s="7">
        <v>121.8</v>
      </c>
      <c r="G71" s="7">
        <v>124.2</v>
      </c>
      <c r="H71" s="7">
        <v>110.2</v>
      </c>
      <c r="I71" s="7">
        <v>128.6</v>
      </c>
      <c r="J71" s="7">
        <v>140.30000000000001</v>
      </c>
      <c r="K71" s="7">
        <v>116.3</v>
      </c>
      <c r="L71" s="7">
        <v>102</v>
      </c>
      <c r="M71" s="7">
        <v>116</v>
      </c>
      <c r="N71" s="7">
        <v>117.3</v>
      </c>
      <c r="O71" s="7">
        <v>124.8</v>
      </c>
      <c r="P71" s="7">
        <v>123.3</v>
      </c>
      <c r="Q71" s="7">
        <v>1569.6</v>
      </c>
      <c r="R71" s="7">
        <v>121.7</v>
      </c>
      <c r="S71" s="7">
        <v>123.8</v>
      </c>
      <c r="T71" s="7">
        <v>120.6</v>
      </c>
      <c r="U71" s="7">
        <v>123.3</v>
      </c>
      <c r="V71" s="7">
        <v>367.7</v>
      </c>
      <c r="W71" s="7">
        <v>116.5</v>
      </c>
      <c r="X71" s="7">
        <v>117.4</v>
      </c>
      <c r="Y71" s="7">
        <v>118.2</v>
      </c>
      <c r="Z71" s="7">
        <v>116.2</v>
      </c>
      <c r="AA71" s="7">
        <v>111.5</v>
      </c>
      <c r="AB71" s="7">
        <v>113.3</v>
      </c>
      <c r="AC71" s="7">
        <v>117.7</v>
      </c>
      <c r="AD71" s="7">
        <v>109.4</v>
      </c>
      <c r="AE71" s="7">
        <v>114.2</v>
      </c>
      <c r="AF71" s="7">
        <v>800.5</v>
      </c>
      <c r="AG71" s="7">
        <v>120.3</v>
      </c>
    </row>
    <row r="72" spans="1:33" x14ac:dyDescent="0.25">
      <c r="A72" s="48" t="s">
        <v>85</v>
      </c>
      <c r="B72">
        <v>2014</v>
      </c>
      <c r="C72" s="50" t="s">
        <v>273</v>
      </c>
      <c r="D72" s="7">
        <v>124</v>
      </c>
      <c r="E72" s="7">
        <v>124.7</v>
      </c>
      <c r="F72" s="7">
        <v>126.3</v>
      </c>
      <c r="G72" s="7">
        <v>124.9</v>
      </c>
      <c r="H72" s="7">
        <v>103</v>
      </c>
      <c r="I72" s="7">
        <v>122.3</v>
      </c>
      <c r="J72" s="7">
        <v>141</v>
      </c>
      <c r="K72" s="7">
        <v>120.1</v>
      </c>
      <c r="L72" s="7">
        <v>97.8</v>
      </c>
      <c r="M72" s="7">
        <v>125.4</v>
      </c>
      <c r="N72" s="7">
        <v>116.1</v>
      </c>
      <c r="O72" s="7">
        <v>127.6</v>
      </c>
      <c r="P72" s="7">
        <v>124</v>
      </c>
      <c r="Q72" s="7">
        <v>1577.1999999999998</v>
      </c>
      <c r="R72" s="7">
        <v>126.4</v>
      </c>
      <c r="S72" s="7">
        <v>120.7</v>
      </c>
      <c r="T72" s="7">
        <v>115.8</v>
      </c>
      <c r="U72" s="7">
        <v>120</v>
      </c>
      <c r="V72" s="7">
        <v>356.5</v>
      </c>
      <c r="W72" s="7">
        <v>116.5</v>
      </c>
      <c r="X72" s="7">
        <v>113</v>
      </c>
      <c r="Y72" s="7">
        <v>116.8</v>
      </c>
      <c r="Z72" s="7">
        <v>113.2</v>
      </c>
      <c r="AA72" s="7">
        <v>108.8</v>
      </c>
      <c r="AB72" s="7">
        <v>114.3</v>
      </c>
      <c r="AC72" s="7">
        <v>120.7</v>
      </c>
      <c r="AD72" s="7">
        <v>110.4</v>
      </c>
      <c r="AE72" s="7">
        <v>113.4</v>
      </c>
      <c r="AF72" s="7">
        <v>797.6</v>
      </c>
      <c r="AG72" s="7">
        <v>118.4</v>
      </c>
    </row>
    <row r="73" spans="1:33" x14ac:dyDescent="0.25">
      <c r="A73" s="48" t="s">
        <v>104</v>
      </c>
      <c r="B73">
        <v>2014</v>
      </c>
      <c r="C73" s="50" t="s">
        <v>273</v>
      </c>
      <c r="D73" s="7">
        <v>122.9</v>
      </c>
      <c r="E73" s="7">
        <v>123.2</v>
      </c>
      <c r="F73" s="7">
        <v>123.5</v>
      </c>
      <c r="G73" s="7">
        <v>124.5</v>
      </c>
      <c r="H73" s="7">
        <v>107.6</v>
      </c>
      <c r="I73" s="7">
        <v>125.7</v>
      </c>
      <c r="J73" s="7">
        <v>140.5</v>
      </c>
      <c r="K73" s="7">
        <v>117.6</v>
      </c>
      <c r="L73" s="7">
        <v>100.6</v>
      </c>
      <c r="M73" s="7">
        <v>119.1</v>
      </c>
      <c r="N73" s="7">
        <v>116.8</v>
      </c>
      <c r="O73" s="7">
        <v>126.1</v>
      </c>
      <c r="P73" s="7">
        <v>123.6</v>
      </c>
      <c r="Q73" s="7">
        <v>1571.6999999999998</v>
      </c>
      <c r="R73" s="7">
        <v>123</v>
      </c>
      <c r="S73" s="7">
        <v>122.6</v>
      </c>
      <c r="T73" s="7">
        <v>118.6</v>
      </c>
      <c r="U73" s="7">
        <v>122</v>
      </c>
      <c r="V73" s="7">
        <v>363.2</v>
      </c>
      <c r="W73" s="7">
        <v>116.5</v>
      </c>
      <c r="X73" s="7">
        <v>115.7</v>
      </c>
      <c r="Y73" s="7">
        <v>117.5</v>
      </c>
      <c r="Z73" s="7">
        <v>115.1</v>
      </c>
      <c r="AA73" s="7">
        <v>110.1</v>
      </c>
      <c r="AB73" s="7">
        <v>113.9</v>
      </c>
      <c r="AC73" s="7">
        <v>119.5</v>
      </c>
      <c r="AD73" s="7">
        <v>109.8</v>
      </c>
      <c r="AE73" s="7">
        <v>113.8</v>
      </c>
      <c r="AF73" s="7">
        <v>799.69999999999993</v>
      </c>
      <c r="AG73" s="7">
        <v>119.4</v>
      </c>
    </row>
    <row r="74" spans="1:33" x14ac:dyDescent="0.25">
      <c r="A74" s="48" t="s">
        <v>60</v>
      </c>
      <c r="B74">
        <v>2015</v>
      </c>
      <c r="C74" s="50" t="s">
        <v>62</v>
      </c>
      <c r="D74" s="7">
        <v>123.1</v>
      </c>
      <c r="E74" s="7">
        <v>123.1</v>
      </c>
      <c r="F74" s="7">
        <v>122.1</v>
      </c>
      <c r="G74" s="7">
        <v>124.9</v>
      </c>
      <c r="H74" s="7">
        <v>111</v>
      </c>
      <c r="I74" s="7">
        <v>130.4</v>
      </c>
      <c r="J74" s="7">
        <v>132.30000000000001</v>
      </c>
      <c r="K74" s="7">
        <v>117.2</v>
      </c>
      <c r="L74" s="7">
        <v>100.5</v>
      </c>
      <c r="M74" s="7">
        <v>117.2</v>
      </c>
      <c r="N74" s="7">
        <v>117.9</v>
      </c>
      <c r="O74" s="7">
        <v>125.6</v>
      </c>
      <c r="P74" s="7">
        <v>122.8</v>
      </c>
      <c r="Q74" s="7">
        <v>1568.1</v>
      </c>
      <c r="R74" s="7">
        <v>122.7</v>
      </c>
      <c r="S74" s="7">
        <v>124.4</v>
      </c>
      <c r="T74" s="7">
        <v>121.6</v>
      </c>
      <c r="U74" s="7">
        <v>124</v>
      </c>
      <c r="V74" s="7">
        <v>370</v>
      </c>
      <c r="W74" s="7">
        <v>117.3</v>
      </c>
      <c r="X74" s="7">
        <v>118.4</v>
      </c>
      <c r="Y74" s="7">
        <v>118.9</v>
      </c>
      <c r="Z74" s="7">
        <v>116.6</v>
      </c>
      <c r="AA74" s="7">
        <v>111</v>
      </c>
      <c r="AB74" s="7">
        <v>114</v>
      </c>
      <c r="AC74" s="7">
        <v>118.2</v>
      </c>
      <c r="AD74" s="7">
        <v>110.2</v>
      </c>
      <c r="AE74" s="7">
        <v>114.5</v>
      </c>
      <c r="AF74" s="7">
        <v>803.40000000000009</v>
      </c>
      <c r="AG74" s="7">
        <v>120.3</v>
      </c>
    </row>
    <row r="75" spans="1:33" x14ac:dyDescent="0.25">
      <c r="A75" s="48" t="s">
        <v>85</v>
      </c>
      <c r="B75">
        <v>2015</v>
      </c>
      <c r="C75" s="50" t="s">
        <v>62</v>
      </c>
      <c r="D75" s="7">
        <v>124</v>
      </c>
      <c r="E75" s="7">
        <v>125.5</v>
      </c>
      <c r="F75" s="7">
        <v>126.6</v>
      </c>
      <c r="G75" s="7">
        <v>125.2</v>
      </c>
      <c r="H75" s="7">
        <v>104.3</v>
      </c>
      <c r="I75" s="7">
        <v>121.3</v>
      </c>
      <c r="J75" s="7">
        <v>134.4</v>
      </c>
      <c r="K75" s="7">
        <v>122.9</v>
      </c>
      <c r="L75" s="7">
        <v>96.1</v>
      </c>
      <c r="M75" s="7">
        <v>126.6</v>
      </c>
      <c r="N75" s="7">
        <v>116.5</v>
      </c>
      <c r="O75" s="7">
        <v>128</v>
      </c>
      <c r="P75" s="7">
        <v>123.5</v>
      </c>
      <c r="Q75" s="7">
        <v>1574.8999999999999</v>
      </c>
      <c r="R75" s="7">
        <v>127.4</v>
      </c>
      <c r="S75" s="7">
        <v>121</v>
      </c>
      <c r="T75" s="7">
        <v>116.1</v>
      </c>
      <c r="U75" s="7">
        <v>120.2</v>
      </c>
      <c r="V75" s="7">
        <v>357.3</v>
      </c>
      <c r="W75" s="7">
        <v>117.3</v>
      </c>
      <c r="X75" s="7">
        <v>113.4</v>
      </c>
      <c r="Y75" s="7">
        <v>117.2</v>
      </c>
      <c r="Z75" s="7">
        <v>113.7</v>
      </c>
      <c r="AA75" s="7">
        <v>107.9</v>
      </c>
      <c r="AB75" s="7">
        <v>114.6</v>
      </c>
      <c r="AC75" s="7">
        <v>120.8</v>
      </c>
      <c r="AD75" s="7">
        <v>111.4</v>
      </c>
      <c r="AE75" s="7">
        <v>113.4</v>
      </c>
      <c r="AF75" s="7">
        <v>798.99999999999989</v>
      </c>
      <c r="AG75" s="7">
        <v>118.5</v>
      </c>
    </row>
    <row r="76" spans="1:33" x14ac:dyDescent="0.25">
      <c r="A76" s="48" t="s">
        <v>104</v>
      </c>
      <c r="B76">
        <v>2015</v>
      </c>
      <c r="C76" s="50" t="s">
        <v>62</v>
      </c>
      <c r="D76" s="7">
        <v>123.4</v>
      </c>
      <c r="E76" s="7">
        <v>123.9</v>
      </c>
      <c r="F76" s="7">
        <v>123.8</v>
      </c>
      <c r="G76" s="7">
        <v>125</v>
      </c>
      <c r="H76" s="7">
        <v>108.5</v>
      </c>
      <c r="I76" s="7">
        <v>126.2</v>
      </c>
      <c r="J76" s="7">
        <v>133</v>
      </c>
      <c r="K76" s="7">
        <v>119.1</v>
      </c>
      <c r="L76" s="7">
        <v>99</v>
      </c>
      <c r="M76" s="7">
        <v>120.3</v>
      </c>
      <c r="N76" s="7">
        <v>117.3</v>
      </c>
      <c r="O76" s="7">
        <v>126.7</v>
      </c>
      <c r="P76" s="7">
        <v>123.1</v>
      </c>
      <c r="Q76" s="7">
        <v>1569.3</v>
      </c>
      <c r="R76" s="7">
        <v>124</v>
      </c>
      <c r="S76" s="7">
        <v>123.1</v>
      </c>
      <c r="T76" s="7">
        <v>119.3</v>
      </c>
      <c r="U76" s="7">
        <v>122.5</v>
      </c>
      <c r="V76" s="7">
        <v>364.9</v>
      </c>
      <c r="W76" s="7">
        <v>117.3</v>
      </c>
      <c r="X76" s="7">
        <v>116.5</v>
      </c>
      <c r="Y76" s="7">
        <v>118.1</v>
      </c>
      <c r="Z76" s="7">
        <v>115.5</v>
      </c>
      <c r="AA76" s="7">
        <v>109.4</v>
      </c>
      <c r="AB76" s="7">
        <v>114.3</v>
      </c>
      <c r="AC76" s="7">
        <v>119.7</v>
      </c>
      <c r="AD76" s="7">
        <v>110.7</v>
      </c>
      <c r="AE76" s="7">
        <v>114</v>
      </c>
      <c r="AF76" s="7">
        <v>801.7</v>
      </c>
      <c r="AG76" s="7">
        <v>119.5</v>
      </c>
    </row>
    <row r="77" spans="1:33" x14ac:dyDescent="0.25">
      <c r="A77" s="48" t="s">
        <v>60</v>
      </c>
      <c r="B77">
        <v>2015</v>
      </c>
      <c r="C77" s="50" t="s">
        <v>116</v>
      </c>
      <c r="D77" s="7">
        <v>123.4</v>
      </c>
      <c r="E77" s="7">
        <v>124.4</v>
      </c>
      <c r="F77" s="7">
        <v>122.1</v>
      </c>
      <c r="G77" s="7">
        <v>125.8</v>
      </c>
      <c r="H77" s="7">
        <v>111.5</v>
      </c>
      <c r="I77" s="7">
        <v>129.4</v>
      </c>
      <c r="J77" s="7">
        <v>128.19999999999999</v>
      </c>
      <c r="K77" s="7">
        <v>118.8</v>
      </c>
      <c r="L77" s="7">
        <v>100</v>
      </c>
      <c r="M77" s="7">
        <v>118.6</v>
      </c>
      <c r="N77" s="7">
        <v>118.8</v>
      </c>
      <c r="O77" s="7">
        <v>126.8</v>
      </c>
      <c r="P77" s="7">
        <v>122.8</v>
      </c>
      <c r="Q77" s="7">
        <v>1570.5999999999997</v>
      </c>
      <c r="R77" s="7">
        <v>124.2</v>
      </c>
      <c r="S77" s="7">
        <v>125.4</v>
      </c>
      <c r="T77" s="7">
        <v>122.7</v>
      </c>
      <c r="U77" s="7">
        <v>125</v>
      </c>
      <c r="V77" s="7">
        <v>373.1</v>
      </c>
      <c r="W77" s="7">
        <v>118.1</v>
      </c>
      <c r="X77" s="7">
        <v>120</v>
      </c>
      <c r="Y77" s="7">
        <v>119.6</v>
      </c>
      <c r="Z77" s="7">
        <v>117.7</v>
      </c>
      <c r="AA77" s="7">
        <v>110.9</v>
      </c>
      <c r="AB77" s="7">
        <v>114.8</v>
      </c>
      <c r="AC77" s="7">
        <v>118.7</v>
      </c>
      <c r="AD77" s="7">
        <v>110.8</v>
      </c>
      <c r="AE77" s="7">
        <v>115</v>
      </c>
      <c r="AF77" s="7">
        <v>807.5</v>
      </c>
      <c r="AG77" s="7">
        <v>120.6</v>
      </c>
    </row>
    <row r="78" spans="1:33" x14ac:dyDescent="0.25">
      <c r="A78" s="48" t="s">
        <v>85</v>
      </c>
      <c r="B78">
        <v>2015</v>
      </c>
      <c r="C78" s="50" t="s">
        <v>116</v>
      </c>
      <c r="D78" s="7">
        <v>124.3</v>
      </c>
      <c r="E78" s="7">
        <v>126.5</v>
      </c>
      <c r="F78" s="7">
        <v>119.5</v>
      </c>
      <c r="G78" s="7">
        <v>125.6</v>
      </c>
      <c r="H78" s="7">
        <v>104.9</v>
      </c>
      <c r="I78" s="7">
        <v>121.6</v>
      </c>
      <c r="J78" s="7">
        <v>131.80000000000001</v>
      </c>
      <c r="K78" s="7">
        <v>125.1</v>
      </c>
      <c r="L78" s="7">
        <v>95</v>
      </c>
      <c r="M78" s="7">
        <v>127.7</v>
      </c>
      <c r="N78" s="7">
        <v>116.8</v>
      </c>
      <c r="O78" s="7">
        <v>128.6</v>
      </c>
      <c r="P78" s="7">
        <v>123.7</v>
      </c>
      <c r="Q78" s="7">
        <v>1571.1000000000001</v>
      </c>
      <c r="R78" s="7">
        <v>128.1</v>
      </c>
      <c r="S78" s="7">
        <v>121.3</v>
      </c>
      <c r="T78" s="7">
        <v>116.5</v>
      </c>
      <c r="U78" s="7">
        <v>120.6</v>
      </c>
      <c r="V78" s="7">
        <v>358.4</v>
      </c>
      <c r="W78" s="7">
        <v>118.1</v>
      </c>
      <c r="X78" s="7">
        <v>114</v>
      </c>
      <c r="Y78" s="7">
        <v>117.7</v>
      </c>
      <c r="Z78" s="7">
        <v>114.1</v>
      </c>
      <c r="AA78" s="7">
        <v>106.8</v>
      </c>
      <c r="AB78" s="7">
        <v>114.9</v>
      </c>
      <c r="AC78" s="7">
        <v>120.4</v>
      </c>
      <c r="AD78" s="7">
        <v>111.7</v>
      </c>
      <c r="AE78" s="7">
        <v>113.2</v>
      </c>
      <c r="AF78" s="7">
        <v>798.80000000000007</v>
      </c>
      <c r="AG78" s="7">
        <v>118.7</v>
      </c>
    </row>
    <row r="79" spans="1:33" x14ac:dyDescent="0.25">
      <c r="A79" s="48" t="s">
        <v>104</v>
      </c>
      <c r="B79">
        <v>2015</v>
      </c>
      <c r="C79" s="50" t="s">
        <v>116</v>
      </c>
      <c r="D79" s="7">
        <v>123.7</v>
      </c>
      <c r="E79" s="7">
        <v>125.1</v>
      </c>
      <c r="F79" s="7">
        <v>121.1</v>
      </c>
      <c r="G79" s="7">
        <v>125.7</v>
      </c>
      <c r="H79" s="7">
        <v>109.1</v>
      </c>
      <c r="I79" s="7">
        <v>125.8</v>
      </c>
      <c r="J79" s="7">
        <v>129.4</v>
      </c>
      <c r="K79" s="7">
        <v>120.9</v>
      </c>
      <c r="L79" s="7">
        <v>98.3</v>
      </c>
      <c r="M79" s="7">
        <v>121.6</v>
      </c>
      <c r="N79" s="7">
        <v>118</v>
      </c>
      <c r="O79" s="7">
        <v>127.6</v>
      </c>
      <c r="P79" s="7">
        <v>123.1</v>
      </c>
      <c r="Q79" s="7">
        <v>1569.3999999999996</v>
      </c>
      <c r="R79" s="7">
        <v>125.2</v>
      </c>
      <c r="S79" s="7">
        <v>123.8</v>
      </c>
      <c r="T79" s="7">
        <v>120.1</v>
      </c>
      <c r="U79" s="7">
        <v>123.3</v>
      </c>
      <c r="V79" s="7">
        <v>367.2</v>
      </c>
      <c r="W79" s="7">
        <v>118.1</v>
      </c>
      <c r="X79" s="7">
        <v>117.7</v>
      </c>
      <c r="Y79" s="7">
        <v>118.7</v>
      </c>
      <c r="Z79" s="7">
        <v>116.3</v>
      </c>
      <c r="AA79" s="7">
        <v>108.7</v>
      </c>
      <c r="AB79" s="7">
        <v>114.9</v>
      </c>
      <c r="AC79" s="7">
        <v>119.7</v>
      </c>
      <c r="AD79" s="7">
        <v>111.2</v>
      </c>
      <c r="AE79" s="7">
        <v>114.1</v>
      </c>
      <c r="AF79" s="7">
        <v>803.60000000000014</v>
      </c>
      <c r="AG79" s="7">
        <v>119.7</v>
      </c>
    </row>
    <row r="80" spans="1:33" x14ac:dyDescent="0.25">
      <c r="A80" s="48" t="s">
        <v>60</v>
      </c>
      <c r="B80">
        <v>2015</v>
      </c>
      <c r="C80" s="50" t="s">
        <v>138</v>
      </c>
      <c r="D80" s="7">
        <v>123.3</v>
      </c>
      <c r="E80" s="7">
        <v>124.7</v>
      </c>
      <c r="F80" s="7">
        <v>118.9</v>
      </c>
      <c r="G80" s="7">
        <v>126</v>
      </c>
      <c r="H80" s="7">
        <v>111.8</v>
      </c>
      <c r="I80" s="7">
        <v>130.9</v>
      </c>
      <c r="J80" s="7">
        <v>128</v>
      </c>
      <c r="K80" s="7">
        <v>119.9</v>
      </c>
      <c r="L80" s="7">
        <v>98.9</v>
      </c>
      <c r="M80" s="7">
        <v>119.4</v>
      </c>
      <c r="N80" s="7">
        <v>118.9</v>
      </c>
      <c r="O80" s="7">
        <v>127.7</v>
      </c>
      <c r="P80" s="7">
        <v>123.1</v>
      </c>
      <c r="Q80" s="7">
        <v>1571.5</v>
      </c>
      <c r="R80" s="7">
        <v>124.7</v>
      </c>
      <c r="S80" s="7">
        <v>126</v>
      </c>
      <c r="T80" s="7">
        <v>122.9</v>
      </c>
      <c r="U80" s="7">
        <v>125.5</v>
      </c>
      <c r="V80" s="7">
        <v>374.4</v>
      </c>
      <c r="W80" s="7">
        <v>118.6</v>
      </c>
      <c r="X80" s="7">
        <v>120.6</v>
      </c>
      <c r="Y80" s="7">
        <v>120.2</v>
      </c>
      <c r="Z80" s="7">
        <v>118.2</v>
      </c>
      <c r="AA80" s="7">
        <v>111.6</v>
      </c>
      <c r="AB80" s="7">
        <v>115.5</v>
      </c>
      <c r="AC80" s="7">
        <v>119.4</v>
      </c>
      <c r="AD80" s="7">
        <v>110.8</v>
      </c>
      <c r="AE80" s="7">
        <v>115.5</v>
      </c>
      <c r="AF80" s="7">
        <v>811.19999999999993</v>
      </c>
      <c r="AG80" s="7">
        <v>121.1</v>
      </c>
    </row>
    <row r="81" spans="1:33" x14ac:dyDescent="0.25">
      <c r="A81" s="48" t="s">
        <v>85</v>
      </c>
      <c r="B81">
        <v>2015</v>
      </c>
      <c r="C81" s="50" t="s">
        <v>138</v>
      </c>
      <c r="D81" s="7">
        <v>124</v>
      </c>
      <c r="E81" s="7">
        <v>126.7</v>
      </c>
      <c r="F81" s="7">
        <v>113.5</v>
      </c>
      <c r="G81" s="7">
        <v>125.9</v>
      </c>
      <c r="H81" s="7">
        <v>104.8</v>
      </c>
      <c r="I81" s="7">
        <v>123.8</v>
      </c>
      <c r="J81" s="7">
        <v>131.4</v>
      </c>
      <c r="K81" s="7">
        <v>127.2</v>
      </c>
      <c r="L81" s="7">
        <v>93.2</v>
      </c>
      <c r="M81" s="7">
        <v>127.4</v>
      </c>
      <c r="N81" s="7">
        <v>117</v>
      </c>
      <c r="O81" s="7">
        <v>129.19999999999999</v>
      </c>
      <c r="P81" s="7">
        <v>123.9</v>
      </c>
      <c r="Q81" s="7">
        <v>1568.0000000000002</v>
      </c>
      <c r="R81" s="7">
        <v>128.80000000000001</v>
      </c>
      <c r="S81" s="7">
        <v>121.7</v>
      </c>
      <c r="T81" s="7">
        <v>116.9</v>
      </c>
      <c r="U81" s="7">
        <v>120.9</v>
      </c>
      <c r="V81" s="7">
        <v>359.5</v>
      </c>
      <c r="W81" s="7">
        <v>118.6</v>
      </c>
      <c r="X81" s="7">
        <v>114.4</v>
      </c>
      <c r="Y81" s="7">
        <v>118</v>
      </c>
      <c r="Z81" s="7">
        <v>114.3</v>
      </c>
      <c r="AA81" s="7">
        <v>108.4</v>
      </c>
      <c r="AB81" s="7">
        <v>115.4</v>
      </c>
      <c r="AC81" s="7">
        <v>120.6</v>
      </c>
      <c r="AD81" s="7">
        <v>111.3</v>
      </c>
      <c r="AE81" s="7">
        <v>113.8</v>
      </c>
      <c r="AF81" s="7">
        <v>801.8</v>
      </c>
      <c r="AG81" s="7">
        <v>119.1</v>
      </c>
    </row>
    <row r="82" spans="1:33" x14ac:dyDescent="0.25">
      <c r="A82" s="48" t="s">
        <v>104</v>
      </c>
      <c r="B82">
        <v>2015</v>
      </c>
      <c r="C82" s="50" t="s">
        <v>138</v>
      </c>
      <c r="D82" s="7">
        <v>123.5</v>
      </c>
      <c r="E82" s="7">
        <v>125.4</v>
      </c>
      <c r="F82" s="7">
        <v>116.8</v>
      </c>
      <c r="G82" s="7">
        <v>126</v>
      </c>
      <c r="H82" s="7">
        <v>109.2</v>
      </c>
      <c r="I82" s="7">
        <v>127.6</v>
      </c>
      <c r="J82" s="7">
        <v>129.19999999999999</v>
      </c>
      <c r="K82" s="7">
        <v>122.4</v>
      </c>
      <c r="L82" s="7">
        <v>97</v>
      </c>
      <c r="M82" s="7">
        <v>122.1</v>
      </c>
      <c r="N82" s="7">
        <v>118.1</v>
      </c>
      <c r="O82" s="7">
        <v>128.4</v>
      </c>
      <c r="P82" s="7">
        <v>123.4</v>
      </c>
      <c r="Q82" s="7">
        <v>1569.1</v>
      </c>
      <c r="R82" s="7">
        <v>125.8</v>
      </c>
      <c r="S82" s="7">
        <v>124.3</v>
      </c>
      <c r="T82" s="7">
        <v>120.4</v>
      </c>
      <c r="U82" s="7">
        <v>123.7</v>
      </c>
      <c r="V82" s="7">
        <v>368.4</v>
      </c>
      <c r="W82" s="7">
        <v>118.6</v>
      </c>
      <c r="X82" s="7">
        <v>118.3</v>
      </c>
      <c r="Y82" s="7">
        <v>119.2</v>
      </c>
      <c r="Z82" s="7">
        <v>116.7</v>
      </c>
      <c r="AA82" s="7">
        <v>109.9</v>
      </c>
      <c r="AB82" s="7">
        <v>115.4</v>
      </c>
      <c r="AC82" s="7">
        <v>120.1</v>
      </c>
      <c r="AD82" s="7">
        <v>111</v>
      </c>
      <c r="AE82" s="7">
        <v>114.7</v>
      </c>
      <c r="AF82" s="7">
        <v>807.00000000000011</v>
      </c>
      <c r="AG82" s="7">
        <v>120.2</v>
      </c>
    </row>
    <row r="83" spans="1:33" x14ac:dyDescent="0.25">
      <c r="A83" s="48" t="s">
        <v>60</v>
      </c>
      <c r="B83">
        <v>2015</v>
      </c>
      <c r="C83" s="50" t="s">
        <v>154</v>
      </c>
      <c r="D83" s="7">
        <v>123.3</v>
      </c>
      <c r="E83" s="7">
        <v>125.5</v>
      </c>
      <c r="F83" s="7">
        <v>117.2</v>
      </c>
      <c r="G83" s="7">
        <v>126.8</v>
      </c>
      <c r="H83" s="7">
        <v>111.9</v>
      </c>
      <c r="I83" s="7">
        <v>134.19999999999999</v>
      </c>
      <c r="J83" s="7">
        <v>127.5</v>
      </c>
      <c r="K83" s="7">
        <v>121.5</v>
      </c>
      <c r="L83" s="7">
        <v>97.8</v>
      </c>
      <c r="M83" s="7">
        <v>119.8</v>
      </c>
      <c r="N83" s="7">
        <v>119.4</v>
      </c>
      <c r="O83" s="7">
        <v>128.69999999999999</v>
      </c>
      <c r="P83" s="7">
        <v>123.6</v>
      </c>
      <c r="Q83" s="7">
        <v>1577.2</v>
      </c>
      <c r="R83" s="7">
        <v>125.7</v>
      </c>
      <c r="S83" s="7">
        <v>126.4</v>
      </c>
      <c r="T83" s="7">
        <v>123.3</v>
      </c>
      <c r="U83" s="7">
        <v>126</v>
      </c>
      <c r="V83" s="7">
        <v>375.7</v>
      </c>
      <c r="W83" s="7">
        <v>119.2</v>
      </c>
      <c r="X83" s="7">
        <v>121.2</v>
      </c>
      <c r="Y83" s="7">
        <v>120.9</v>
      </c>
      <c r="Z83" s="7">
        <v>118.6</v>
      </c>
      <c r="AA83" s="7">
        <v>111.9</v>
      </c>
      <c r="AB83" s="7">
        <v>116.2</v>
      </c>
      <c r="AC83" s="7">
        <v>119.9</v>
      </c>
      <c r="AD83" s="7">
        <v>111.6</v>
      </c>
      <c r="AE83" s="7">
        <v>116</v>
      </c>
      <c r="AF83" s="7">
        <v>815.1</v>
      </c>
      <c r="AG83" s="7">
        <v>121.5</v>
      </c>
    </row>
    <row r="84" spans="1:33" x14ac:dyDescent="0.25">
      <c r="A84" s="48" t="s">
        <v>85</v>
      </c>
      <c r="B84">
        <v>2015</v>
      </c>
      <c r="C84" s="50" t="s">
        <v>154</v>
      </c>
      <c r="D84" s="7">
        <v>123.8</v>
      </c>
      <c r="E84" s="7">
        <v>128.19999999999999</v>
      </c>
      <c r="F84" s="7">
        <v>110</v>
      </c>
      <c r="G84" s="7">
        <v>126.3</v>
      </c>
      <c r="H84" s="7">
        <v>104.5</v>
      </c>
      <c r="I84" s="7">
        <v>130.6</v>
      </c>
      <c r="J84" s="7">
        <v>130.80000000000001</v>
      </c>
      <c r="K84" s="7">
        <v>131.30000000000001</v>
      </c>
      <c r="L84" s="7">
        <v>91.6</v>
      </c>
      <c r="M84" s="7">
        <v>127.7</v>
      </c>
      <c r="N84" s="7">
        <v>117.2</v>
      </c>
      <c r="O84" s="7">
        <v>129.5</v>
      </c>
      <c r="P84" s="7">
        <v>124.6</v>
      </c>
      <c r="Q84" s="7">
        <v>1576.1</v>
      </c>
      <c r="R84" s="7">
        <v>130.1</v>
      </c>
      <c r="S84" s="7">
        <v>122.1</v>
      </c>
      <c r="T84" s="7">
        <v>117.2</v>
      </c>
      <c r="U84" s="7">
        <v>121.3</v>
      </c>
      <c r="V84" s="7">
        <v>360.6</v>
      </c>
      <c r="W84" s="7">
        <v>119.2</v>
      </c>
      <c r="X84" s="7">
        <v>114.7</v>
      </c>
      <c r="Y84" s="7">
        <v>118.4</v>
      </c>
      <c r="Z84" s="7">
        <v>114.6</v>
      </c>
      <c r="AA84" s="7">
        <v>108.4</v>
      </c>
      <c r="AB84" s="7">
        <v>115.6</v>
      </c>
      <c r="AC84" s="7">
        <v>121.7</v>
      </c>
      <c r="AD84" s="7">
        <v>111.8</v>
      </c>
      <c r="AE84" s="7">
        <v>114.2</v>
      </c>
      <c r="AF84" s="7">
        <v>804.7</v>
      </c>
      <c r="AG84" s="7">
        <v>119.7</v>
      </c>
    </row>
    <row r="85" spans="1:33" x14ac:dyDescent="0.25">
      <c r="A85" s="48" t="s">
        <v>104</v>
      </c>
      <c r="B85">
        <v>2015</v>
      </c>
      <c r="C85" s="50" t="s">
        <v>154</v>
      </c>
      <c r="D85" s="7">
        <v>123.5</v>
      </c>
      <c r="E85" s="7">
        <v>126.4</v>
      </c>
      <c r="F85" s="7">
        <v>114.4</v>
      </c>
      <c r="G85" s="7">
        <v>126.6</v>
      </c>
      <c r="H85" s="7">
        <v>109.2</v>
      </c>
      <c r="I85" s="7">
        <v>132.5</v>
      </c>
      <c r="J85" s="7">
        <v>128.6</v>
      </c>
      <c r="K85" s="7">
        <v>124.8</v>
      </c>
      <c r="L85" s="7">
        <v>95.7</v>
      </c>
      <c r="M85" s="7">
        <v>122.4</v>
      </c>
      <c r="N85" s="7">
        <v>118.5</v>
      </c>
      <c r="O85" s="7">
        <v>129.1</v>
      </c>
      <c r="P85" s="7">
        <v>124</v>
      </c>
      <c r="Q85" s="7">
        <v>1575.7</v>
      </c>
      <c r="R85" s="7">
        <v>126.9</v>
      </c>
      <c r="S85" s="7">
        <v>124.7</v>
      </c>
      <c r="T85" s="7">
        <v>120.8</v>
      </c>
      <c r="U85" s="7">
        <v>124.1</v>
      </c>
      <c r="V85" s="7">
        <v>369.6</v>
      </c>
      <c r="W85" s="7">
        <v>119.2</v>
      </c>
      <c r="X85" s="7">
        <v>118.7</v>
      </c>
      <c r="Y85" s="7">
        <v>119.7</v>
      </c>
      <c r="Z85" s="7">
        <v>117.1</v>
      </c>
      <c r="AA85" s="7">
        <v>110.1</v>
      </c>
      <c r="AB85" s="7">
        <v>115.9</v>
      </c>
      <c r="AC85" s="7">
        <v>121</v>
      </c>
      <c r="AD85" s="7">
        <v>111.7</v>
      </c>
      <c r="AE85" s="7">
        <v>115.1</v>
      </c>
      <c r="AF85" s="7">
        <v>810.6</v>
      </c>
      <c r="AG85" s="7">
        <v>120.7</v>
      </c>
    </row>
    <row r="86" spans="1:33" x14ac:dyDescent="0.25">
      <c r="A86" s="48" t="s">
        <v>60</v>
      </c>
      <c r="B86">
        <v>2015</v>
      </c>
      <c r="C86" s="50" t="s">
        <v>167</v>
      </c>
      <c r="D86" s="7">
        <v>123.5</v>
      </c>
      <c r="E86" s="7">
        <v>127.1</v>
      </c>
      <c r="F86" s="7">
        <v>117.3</v>
      </c>
      <c r="G86" s="7">
        <v>127.7</v>
      </c>
      <c r="H86" s="7">
        <v>112.5</v>
      </c>
      <c r="I86" s="7">
        <v>134.1</v>
      </c>
      <c r="J86" s="7">
        <v>128.5</v>
      </c>
      <c r="K86" s="7">
        <v>124.3</v>
      </c>
      <c r="L86" s="7">
        <v>97.6</v>
      </c>
      <c r="M86" s="7">
        <v>120.7</v>
      </c>
      <c r="N86" s="7">
        <v>120.2</v>
      </c>
      <c r="O86" s="7">
        <v>129.80000000000001</v>
      </c>
      <c r="P86" s="7">
        <v>124.4</v>
      </c>
      <c r="Q86" s="7">
        <v>1587.7</v>
      </c>
      <c r="R86" s="7">
        <v>126.7</v>
      </c>
      <c r="S86" s="7">
        <v>127.3</v>
      </c>
      <c r="T86" s="7">
        <v>124.1</v>
      </c>
      <c r="U86" s="7">
        <v>126.8</v>
      </c>
      <c r="V86" s="7">
        <v>378.2</v>
      </c>
      <c r="W86" s="7">
        <v>119.6</v>
      </c>
      <c r="X86" s="7">
        <v>121.9</v>
      </c>
      <c r="Y86" s="7">
        <v>121.5</v>
      </c>
      <c r="Z86" s="7">
        <v>119.4</v>
      </c>
      <c r="AA86" s="7">
        <v>113.3</v>
      </c>
      <c r="AB86" s="7">
        <v>116.7</v>
      </c>
      <c r="AC86" s="7">
        <v>120.5</v>
      </c>
      <c r="AD86" s="7">
        <v>112.3</v>
      </c>
      <c r="AE86" s="7">
        <v>116.9</v>
      </c>
      <c r="AF86" s="7">
        <v>820.59999999999991</v>
      </c>
      <c r="AG86" s="7">
        <v>122.4</v>
      </c>
    </row>
    <row r="87" spans="1:33" x14ac:dyDescent="0.25">
      <c r="A87" s="48" t="s">
        <v>85</v>
      </c>
      <c r="B87">
        <v>2015</v>
      </c>
      <c r="C87" s="50" t="s">
        <v>167</v>
      </c>
      <c r="D87" s="7">
        <v>123.8</v>
      </c>
      <c r="E87" s="7">
        <v>129.69999999999999</v>
      </c>
      <c r="F87" s="7">
        <v>111.3</v>
      </c>
      <c r="G87" s="7">
        <v>126.6</v>
      </c>
      <c r="H87" s="7">
        <v>105.2</v>
      </c>
      <c r="I87" s="7">
        <v>130.80000000000001</v>
      </c>
      <c r="J87" s="7">
        <v>135.6</v>
      </c>
      <c r="K87" s="7">
        <v>142.6</v>
      </c>
      <c r="L87" s="7">
        <v>90.8</v>
      </c>
      <c r="M87" s="7">
        <v>128.80000000000001</v>
      </c>
      <c r="N87" s="7">
        <v>117.7</v>
      </c>
      <c r="O87" s="7">
        <v>129.9</v>
      </c>
      <c r="P87" s="7">
        <v>126.1</v>
      </c>
      <c r="Q87" s="7">
        <v>1598.9</v>
      </c>
      <c r="R87" s="7">
        <v>131.30000000000001</v>
      </c>
      <c r="S87" s="7">
        <v>122.4</v>
      </c>
      <c r="T87" s="7">
        <v>117.4</v>
      </c>
      <c r="U87" s="7">
        <v>121.6</v>
      </c>
      <c r="V87" s="7">
        <v>361.4</v>
      </c>
      <c r="W87" s="7">
        <v>119.6</v>
      </c>
      <c r="X87" s="7">
        <v>114.9</v>
      </c>
      <c r="Y87" s="7">
        <v>118.7</v>
      </c>
      <c r="Z87" s="7">
        <v>114.9</v>
      </c>
      <c r="AA87" s="7">
        <v>110.8</v>
      </c>
      <c r="AB87" s="7">
        <v>116</v>
      </c>
      <c r="AC87" s="7">
        <v>122</v>
      </c>
      <c r="AD87" s="7">
        <v>112.4</v>
      </c>
      <c r="AE87" s="7">
        <v>115.2</v>
      </c>
      <c r="AF87" s="7">
        <v>810.00000000000011</v>
      </c>
      <c r="AG87" s="7">
        <v>120.7</v>
      </c>
    </row>
    <row r="88" spans="1:33" x14ac:dyDescent="0.25">
      <c r="A88" s="48" t="s">
        <v>104</v>
      </c>
      <c r="B88">
        <v>2015</v>
      </c>
      <c r="C88" s="50" t="s">
        <v>167</v>
      </c>
      <c r="D88" s="7">
        <v>123.6</v>
      </c>
      <c r="E88" s="7">
        <v>128</v>
      </c>
      <c r="F88" s="7">
        <v>115</v>
      </c>
      <c r="G88" s="7">
        <v>127.3</v>
      </c>
      <c r="H88" s="7">
        <v>109.8</v>
      </c>
      <c r="I88" s="7">
        <v>132.6</v>
      </c>
      <c r="J88" s="7">
        <v>130.9</v>
      </c>
      <c r="K88" s="7">
        <v>130.5</v>
      </c>
      <c r="L88" s="7">
        <v>95.3</v>
      </c>
      <c r="M88" s="7">
        <v>123.4</v>
      </c>
      <c r="N88" s="7">
        <v>119.2</v>
      </c>
      <c r="O88" s="7">
        <v>129.80000000000001</v>
      </c>
      <c r="P88" s="7">
        <v>125</v>
      </c>
      <c r="Q88" s="7">
        <v>1590.4</v>
      </c>
      <c r="R88" s="7">
        <v>127.9</v>
      </c>
      <c r="S88" s="7">
        <v>125.4</v>
      </c>
      <c r="T88" s="7">
        <v>121.3</v>
      </c>
      <c r="U88" s="7">
        <v>124.7</v>
      </c>
      <c r="V88" s="7">
        <v>371.4</v>
      </c>
      <c r="W88" s="7">
        <v>119.6</v>
      </c>
      <c r="X88" s="7">
        <v>119.2</v>
      </c>
      <c r="Y88" s="7">
        <v>120.2</v>
      </c>
      <c r="Z88" s="7">
        <v>117.7</v>
      </c>
      <c r="AA88" s="7">
        <v>112</v>
      </c>
      <c r="AB88" s="7">
        <v>116.3</v>
      </c>
      <c r="AC88" s="7">
        <v>121.4</v>
      </c>
      <c r="AD88" s="7">
        <v>112.3</v>
      </c>
      <c r="AE88" s="7">
        <v>116.1</v>
      </c>
      <c r="AF88" s="7">
        <v>816</v>
      </c>
      <c r="AG88" s="7">
        <v>121.6</v>
      </c>
    </row>
    <row r="89" spans="1:33" x14ac:dyDescent="0.25">
      <c r="A89" s="48" t="s">
        <v>60</v>
      </c>
      <c r="B89">
        <v>2015</v>
      </c>
      <c r="C89" s="50" t="s">
        <v>177</v>
      </c>
      <c r="D89" s="7">
        <v>124.1</v>
      </c>
      <c r="E89" s="7">
        <v>130.4</v>
      </c>
      <c r="F89" s="7">
        <v>122.1</v>
      </c>
      <c r="G89" s="7">
        <v>128.69999999999999</v>
      </c>
      <c r="H89" s="7">
        <v>114.1</v>
      </c>
      <c r="I89" s="7">
        <v>133.19999999999999</v>
      </c>
      <c r="J89" s="7">
        <v>135.19999999999999</v>
      </c>
      <c r="K89" s="7">
        <v>131.9</v>
      </c>
      <c r="L89" s="7">
        <v>96.3</v>
      </c>
      <c r="M89" s="7">
        <v>123</v>
      </c>
      <c r="N89" s="7">
        <v>121.1</v>
      </c>
      <c r="O89" s="7">
        <v>131.19999999999999</v>
      </c>
      <c r="P89" s="7">
        <v>126.6</v>
      </c>
      <c r="Q89" s="7">
        <v>1617.8999999999999</v>
      </c>
      <c r="R89" s="7">
        <v>128.19999999999999</v>
      </c>
      <c r="S89" s="7">
        <v>128.4</v>
      </c>
      <c r="T89" s="7">
        <v>125.1</v>
      </c>
      <c r="U89" s="7">
        <v>128</v>
      </c>
      <c r="V89" s="7">
        <v>381.5</v>
      </c>
      <c r="W89" s="7">
        <v>119</v>
      </c>
      <c r="X89" s="7">
        <v>122.6</v>
      </c>
      <c r="Y89" s="7">
        <v>122.8</v>
      </c>
      <c r="Z89" s="7">
        <v>120.4</v>
      </c>
      <c r="AA89" s="7">
        <v>114.2</v>
      </c>
      <c r="AB89" s="7">
        <v>117.9</v>
      </c>
      <c r="AC89" s="7">
        <v>122</v>
      </c>
      <c r="AD89" s="7">
        <v>113</v>
      </c>
      <c r="AE89" s="7">
        <v>117.9</v>
      </c>
      <c r="AF89" s="7">
        <v>828.19999999999993</v>
      </c>
      <c r="AG89" s="7">
        <v>124.1</v>
      </c>
    </row>
    <row r="90" spans="1:33" x14ac:dyDescent="0.25">
      <c r="A90" s="48" t="s">
        <v>85</v>
      </c>
      <c r="B90">
        <v>2015</v>
      </c>
      <c r="C90" s="50" t="s">
        <v>177</v>
      </c>
      <c r="D90" s="7">
        <v>123.6</v>
      </c>
      <c r="E90" s="7">
        <v>134.4</v>
      </c>
      <c r="F90" s="7">
        <v>120.9</v>
      </c>
      <c r="G90" s="7">
        <v>127.3</v>
      </c>
      <c r="H90" s="7">
        <v>106</v>
      </c>
      <c r="I90" s="7">
        <v>132.30000000000001</v>
      </c>
      <c r="J90" s="7">
        <v>146.69999999999999</v>
      </c>
      <c r="K90" s="7">
        <v>148.1</v>
      </c>
      <c r="L90" s="7">
        <v>89.8</v>
      </c>
      <c r="M90" s="7">
        <v>130.5</v>
      </c>
      <c r="N90" s="7">
        <v>118</v>
      </c>
      <c r="O90" s="7">
        <v>130.5</v>
      </c>
      <c r="P90" s="7">
        <v>128.5</v>
      </c>
      <c r="Q90" s="7">
        <v>1636.6</v>
      </c>
      <c r="R90" s="7">
        <v>132.1</v>
      </c>
      <c r="S90" s="7">
        <v>123.2</v>
      </c>
      <c r="T90" s="7">
        <v>117.6</v>
      </c>
      <c r="U90" s="7">
        <v>122.3</v>
      </c>
      <c r="V90" s="7">
        <v>363.1</v>
      </c>
      <c r="W90" s="7">
        <v>119</v>
      </c>
      <c r="X90" s="7">
        <v>115.1</v>
      </c>
      <c r="Y90" s="7">
        <v>119.2</v>
      </c>
      <c r="Z90" s="7">
        <v>115.4</v>
      </c>
      <c r="AA90" s="7">
        <v>111.7</v>
      </c>
      <c r="AB90" s="7">
        <v>116.2</v>
      </c>
      <c r="AC90" s="7">
        <v>123.8</v>
      </c>
      <c r="AD90" s="7">
        <v>112.5</v>
      </c>
      <c r="AE90" s="7">
        <v>116</v>
      </c>
      <c r="AF90" s="7">
        <v>814.8</v>
      </c>
      <c r="AG90" s="7">
        <v>121.7</v>
      </c>
    </row>
    <row r="91" spans="1:33" x14ac:dyDescent="0.25">
      <c r="A91" s="48" t="s">
        <v>104</v>
      </c>
      <c r="B91">
        <v>2015</v>
      </c>
      <c r="C91" s="50" t="s">
        <v>177</v>
      </c>
      <c r="D91" s="7">
        <v>123.9</v>
      </c>
      <c r="E91" s="7">
        <v>131.80000000000001</v>
      </c>
      <c r="F91" s="7">
        <v>121.6</v>
      </c>
      <c r="G91" s="7">
        <v>128.19999999999999</v>
      </c>
      <c r="H91" s="7">
        <v>111.1</v>
      </c>
      <c r="I91" s="7">
        <v>132.80000000000001</v>
      </c>
      <c r="J91" s="7">
        <v>139.1</v>
      </c>
      <c r="K91" s="7">
        <v>137.4</v>
      </c>
      <c r="L91" s="7">
        <v>94.1</v>
      </c>
      <c r="M91" s="7">
        <v>125.5</v>
      </c>
      <c r="N91" s="7">
        <v>119.8</v>
      </c>
      <c r="O91" s="7">
        <v>130.9</v>
      </c>
      <c r="P91" s="7">
        <v>127.3</v>
      </c>
      <c r="Q91" s="7">
        <v>1623.5</v>
      </c>
      <c r="R91" s="7">
        <v>129.19999999999999</v>
      </c>
      <c r="S91" s="7">
        <v>126.4</v>
      </c>
      <c r="T91" s="7">
        <v>122</v>
      </c>
      <c r="U91" s="7">
        <v>125.7</v>
      </c>
      <c r="V91" s="7">
        <v>374.1</v>
      </c>
      <c r="W91" s="7">
        <v>119</v>
      </c>
      <c r="X91" s="7">
        <v>119.8</v>
      </c>
      <c r="Y91" s="7">
        <v>121.1</v>
      </c>
      <c r="Z91" s="7">
        <v>118.5</v>
      </c>
      <c r="AA91" s="7">
        <v>112.9</v>
      </c>
      <c r="AB91" s="7">
        <v>116.9</v>
      </c>
      <c r="AC91" s="7">
        <v>123.1</v>
      </c>
      <c r="AD91" s="7">
        <v>112.8</v>
      </c>
      <c r="AE91" s="7">
        <v>117</v>
      </c>
      <c r="AF91" s="7">
        <v>822.3</v>
      </c>
      <c r="AG91" s="7">
        <v>123</v>
      </c>
    </row>
    <row r="92" spans="1:33" x14ac:dyDescent="0.25">
      <c r="A92" s="48" t="s">
        <v>60</v>
      </c>
      <c r="B92">
        <v>2015</v>
      </c>
      <c r="C92" s="50" t="s">
        <v>194</v>
      </c>
      <c r="D92" s="7">
        <v>124</v>
      </c>
      <c r="E92" s="7">
        <v>131.5</v>
      </c>
      <c r="F92" s="7">
        <v>122</v>
      </c>
      <c r="G92" s="7">
        <v>128.69999999999999</v>
      </c>
      <c r="H92" s="7">
        <v>113.5</v>
      </c>
      <c r="I92" s="7">
        <v>133.30000000000001</v>
      </c>
      <c r="J92" s="7">
        <v>140.80000000000001</v>
      </c>
      <c r="K92" s="7">
        <v>133.80000000000001</v>
      </c>
      <c r="L92" s="7">
        <v>94.1</v>
      </c>
      <c r="M92" s="7">
        <v>123.4</v>
      </c>
      <c r="N92" s="7">
        <v>121</v>
      </c>
      <c r="O92" s="7">
        <v>131.69999999999999</v>
      </c>
      <c r="P92" s="7">
        <v>127.5</v>
      </c>
      <c r="Q92" s="7">
        <v>1625.3</v>
      </c>
      <c r="R92" s="7">
        <v>129.4</v>
      </c>
      <c r="S92" s="7">
        <v>128.80000000000001</v>
      </c>
      <c r="T92" s="7">
        <v>125.5</v>
      </c>
      <c r="U92" s="7">
        <v>128.30000000000001</v>
      </c>
      <c r="V92" s="7">
        <v>382.6</v>
      </c>
      <c r="W92" s="7">
        <v>119.9</v>
      </c>
      <c r="X92" s="7">
        <v>123</v>
      </c>
      <c r="Y92" s="7">
        <v>123</v>
      </c>
      <c r="Z92" s="7">
        <v>120.8</v>
      </c>
      <c r="AA92" s="7">
        <v>114.1</v>
      </c>
      <c r="AB92" s="7">
        <v>118</v>
      </c>
      <c r="AC92" s="7">
        <v>122.9</v>
      </c>
      <c r="AD92" s="7">
        <v>112.7</v>
      </c>
      <c r="AE92" s="7">
        <v>118.1</v>
      </c>
      <c r="AF92" s="7">
        <v>829.6</v>
      </c>
      <c r="AG92" s="7">
        <v>124.7</v>
      </c>
    </row>
    <row r="93" spans="1:33" x14ac:dyDescent="0.25">
      <c r="A93" s="48" t="s">
        <v>85</v>
      </c>
      <c r="B93">
        <v>2015</v>
      </c>
      <c r="C93" s="50" t="s">
        <v>194</v>
      </c>
      <c r="D93" s="7">
        <v>123.2</v>
      </c>
      <c r="E93" s="7">
        <v>134.30000000000001</v>
      </c>
      <c r="F93" s="7">
        <v>119.5</v>
      </c>
      <c r="G93" s="7">
        <v>127.7</v>
      </c>
      <c r="H93" s="7">
        <v>106.3</v>
      </c>
      <c r="I93" s="7">
        <v>132.80000000000001</v>
      </c>
      <c r="J93" s="7">
        <v>153.5</v>
      </c>
      <c r="K93" s="7">
        <v>149.5</v>
      </c>
      <c r="L93" s="7">
        <v>85.7</v>
      </c>
      <c r="M93" s="7">
        <v>131.5</v>
      </c>
      <c r="N93" s="7">
        <v>118.3</v>
      </c>
      <c r="O93" s="7">
        <v>131.1</v>
      </c>
      <c r="P93" s="7">
        <v>129.5</v>
      </c>
      <c r="Q93" s="7">
        <v>1642.8999999999999</v>
      </c>
      <c r="R93" s="7">
        <v>133.1</v>
      </c>
      <c r="S93" s="7">
        <v>123.5</v>
      </c>
      <c r="T93" s="7">
        <v>117.9</v>
      </c>
      <c r="U93" s="7">
        <v>122.7</v>
      </c>
      <c r="V93" s="7">
        <v>364.1</v>
      </c>
      <c r="W93" s="7">
        <v>119.9</v>
      </c>
      <c r="X93" s="7">
        <v>115.3</v>
      </c>
      <c r="Y93" s="7">
        <v>119.5</v>
      </c>
      <c r="Z93" s="7">
        <v>116</v>
      </c>
      <c r="AA93" s="7">
        <v>111.5</v>
      </c>
      <c r="AB93" s="7">
        <v>116.6</v>
      </c>
      <c r="AC93" s="7">
        <v>125.4</v>
      </c>
      <c r="AD93" s="7">
        <v>111.7</v>
      </c>
      <c r="AE93" s="7">
        <v>116.3</v>
      </c>
      <c r="AF93" s="7">
        <v>817</v>
      </c>
      <c r="AG93" s="7">
        <v>122.4</v>
      </c>
    </row>
    <row r="94" spans="1:33" x14ac:dyDescent="0.25">
      <c r="A94" s="48" t="s">
        <v>104</v>
      </c>
      <c r="B94">
        <v>2015</v>
      </c>
      <c r="C94" s="50" t="s">
        <v>194</v>
      </c>
      <c r="D94" s="7">
        <v>123.7</v>
      </c>
      <c r="E94" s="7">
        <v>132.5</v>
      </c>
      <c r="F94" s="7">
        <v>121</v>
      </c>
      <c r="G94" s="7">
        <v>128.30000000000001</v>
      </c>
      <c r="H94" s="7">
        <v>110.9</v>
      </c>
      <c r="I94" s="7">
        <v>133.1</v>
      </c>
      <c r="J94" s="7">
        <v>145.1</v>
      </c>
      <c r="K94" s="7">
        <v>139.1</v>
      </c>
      <c r="L94" s="7">
        <v>91.3</v>
      </c>
      <c r="M94" s="7">
        <v>126.1</v>
      </c>
      <c r="N94" s="7">
        <v>119.9</v>
      </c>
      <c r="O94" s="7">
        <v>131.4</v>
      </c>
      <c r="P94" s="7">
        <v>128.19999999999999</v>
      </c>
      <c r="Q94" s="7">
        <v>1630.6000000000001</v>
      </c>
      <c r="R94" s="7">
        <v>130.4</v>
      </c>
      <c r="S94" s="7">
        <v>126.7</v>
      </c>
      <c r="T94" s="7">
        <v>122.3</v>
      </c>
      <c r="U94" s="7">
        <v>126.1</v>
      </c>
      <c r="V94" s="7">
        <v>375.1</v>
      </c>
      <c r="W94" s="7">
        <v>119.9</v>
      </c>
      <c r="X94" s="7">
        <v>120.1</v>
      </c>
      <c r="Y94" s="7">
        <v>121.3</v>
      </c>
      <c r="Z94" s="7">
        <v>119</v>
      </c>
      <c r="AA94" s="7">
        <v>112.7</v>
      </c>
      <c r="AB94" s="7">
        <v>117.2</v>
      </c>
      <c r="AC94" s="7">
        <v>124.4</v>
      </c>
      <c r="AD94" s="7">
        <v>112.3</v>
      </c>
      <c r="AE94" s="7">
        <v>117.2</v>
      </c>
      <c r="AF94" s="7">
        <v>824.1</v>
      </c>
      <c r="AG94" s="7">
        <v>123.6</v>
      </c>
    </row>
    <row r="95" spans="1:33" x14ac:dyDescent="0.25">
      <c r="A95" s="48" t="s">
        <v>60</v>
      </c>
      <c r="B95">
        <v>2015</v>
      </c>
      <c r="C95" s="50" t="s">
        <v>213</v>
      </c>
      <c r="D95" s="7">
        <v>124.7</v>
      </c>
      <c r="E95" s="7">
        <v>131.30000000000001</v>
      </c>
      <c r="F95" s="7">
        <v>121.3</v>
      </c>
      <c r="G95" s="7">
        <v>128.80000000000001</v>
      </c>
      <c r="H95" s="7">
        <v>114</v>
      </c>
      <c r="I95" s="7">
        <v>134.19999999999999</v>
      </c>
      <c r="J95" s="7">
        <v>153.6</v>
      </c>
      <c r="K95" s="7">
        <v>137.9</v>
      </c>
      <c r="L95" s="7">
        <v>93.1</v>
      </c>
      <c r="M95" s="7">
        <v>123.9</v>
      </c>
      <c r="N95" s="7">
        <v>121.5</v>
      </c>
      <c r="O95" s="7">
        <v>132.5</v>
      </c>
      <c r="P95" s="7">
        <v>129.80000000000001</v>
      </c>
      <c r="Q95" s="7">
        <v>1646.6</v>
      </c>
      <c r="R95" s="7">
        <v>130.1</v>
      </c>
      <c r="S95" s="7">
        <v>129.5</v>
      </c>
      <c r="T95" s="7">
        <v>126.3</v>
      </c>
      <c r="U95" s="7">
        <v>129</v>
      </c>
      <c r="V95" s="7">
        <v>384.8</v>
      </c>
      <c r="W95" s="7">
        <v>120.9</v>
      </c>
      <c r="X95" s="7">
        <v>123.8</v>
      </c>
      <c r="Y95" s="7">
        <v>123.7</v>
      </c>
      <c r="Z95" s="7">
        <v>121.1</v>
      </c>
      <c r="AA95" s="7">
        <v>113.6</v>
      </c>
      <c r="AB95" s="7">
        <v>118.5</v>
      </c>
      <c r="AC95" s="7">
        <v>123.6</v>
      </c>
      <c r="AD95" s="7">
        <v>112.5</v>
      </c>
      <c r="AE95" s="7">
        <v>118.2</v>
      </c>
      <c r="AF95" s="7">
        <v>831.2</v>
      </c>
      <c r="AG95" s="7">
        <v>126.1</v>
      </c>
    </row>
    <row r="96" spans="1:33" x14ac:dyDescent="0.25">
      <c r="A96" s="48" t="s">
        <v>85</v>
      </c>
      <c r="B96">
        <v>2015</v>
      </c>
      <c r="C96" s="50" t="s">
        <v>213</v>
      </c>
      <c r="D96" s="7">
        <v>123.1</v>
      </c>
      <c r="E96" s="7">
        <v>131.69999999999999</v>
      </c>
      <c r="F96" s="7">
        <v>118.1</v>
      </c>
      <c r="G96" s="7">
        <v>128</v>
      </c>
      <c r="H96" s="7">
        <v>106.8</v>
      </c>
      <c r="I96" s="7">
        <v>130.1</v>
      </c>
      <c r="J96" s="7">
        <v>165.5</v>
      </c>
      <c r="K96" s="7">
        <v>156</v>
      </c>
      <c r="L96" s="7">
        <v>85.3</v>
      </c>
      <c r="M96" s="7">
        <v>132.69999999999999</v>
      </c>
      <c r="N96" s="7">
        <v>118.8</v>
      </c>
      <c r="O96" s="7">
        <v>131.69999999999999</v>
      </c>
      <c r="P96" s="7">
        <v>131.1</v>
      </c>
      <c r="Q96" s="7">
        <v>1658.8999999999999</v>
      </c>
      <c r="R96" s="7">
        <v>134.19999999999999</v>
      </c>
      <c r="S96" s="7">
        <v>123.7</v>
      </c>
      <c r="T96" s="7">
        <v>118.2</v>
      </c>
      <c r="U96" s="7">
        <v>122.9</v>
      </c>
      <c r="V96" s="7">
        <v>364.8</v>
      </c>
      <c r="W96" s="7">
        <v>120.9</v>
      </c>
      <c r="X96" s="7">
        <v>115.3</v>
      </c>
      <c r="Y96" s="7">
        <v>120</v>
      </c>
      <c r="Z96" s="7">
        <v>116.6</v>
      </c>
      <c r="AA96" s="7">
        <v>109.9</v>
      </c>
      <c r="AB96" s="7">
        <v>117.2</v>
      </c>
      <c r="AC96" s="7">
        <v>126.2</v>
      </c>
      <c r="AD96" s="7">
        <v>112</v>
      </c>
      <c r="AE96" s="7">
        <v>116.2</v>
      </c>
      <c r="AF96" s="7">
        <v>818.1</v>
      </c>
      <c r="AG96" s="7">
        <v>123.2</v>
      </c>
    </row>
    <row r="97" spans="1:33" x14ac:dyDescent="0.25">
      <c r="A97" s="48" t="s">
        <v>104</v>
      </c>
      <c r="B97">
        <v>2015</v>
      </c>
      <c r="C97" s="50" t="s">
        <v>213</v>
      </c>
      <c r="D97" s="7">
        <v>124.2</v>
      </c>
      <c r="E97" s="7">
        <v>131.4</v>
      </c>
      <c r="F97" s="7">
        <v>120.1</v>
      </c>
      <c r="G97" s="7">
        <v>128.5</v>
      </c>
      <c r="H97" s="7">
        <v>111.4</v>
      </c>
      <c r="I97" s="7">
        <v>132.30000000000001</v>
      </c>
      <c r="J97" s="7">
        <v>157.6</v>
      </c>
      <c r="K97" s="7">
        <v>144</v>
      </c>
      <c r="L97" s="7">
        <v>90.5</v>
      </c>
      <c r="M97" s="7">
        <v>126.8</v>
      </c>
      <c r="N97" s="7">
        <v>120.4</v>
      </c>
      <c r="O97" s="7">
        <v>132.1</v>
      </c>
      <c r="P97" s="7">
        <v>130.30000000000001</v>
      </c>
      <c r="Q97" s="7">
        <v>1649.6</v>
      </c>
      <c r="R97" s="7">
        <v>131.19999999999999</v>
      </c>
      <c r="S97" s="7">
        <v>127.2</v>
      </c>
      <c r="T97" s="7">
        <v>122.9</v>
      </c>
      <c r="U97" s="7">
        <v>126.6</v>
      </c>
      <c r="V97" s="7">
        <v>376.70000000000005</v>
      </c>
      <c r="W97" s="7">
        <v>120.9</v>
      </c>
      <c r="X97" s="7">
        <v>120.6</v>
      </c>
      <c r="Y97" s="7">
        <v>122</v>
      </c>
      <c r="Z97" s="7">
        <v>119.4</v>
      </c>
      <c r="AA97" s="7">
        <v>111.7</v>
      </c>
      <c r="AB97" s="7">
        <v>117.8</v>
      </c>
      <c r="AC97" s="7">
        <v>125.1</v>
      </c>
      <c r="AD97" s="7">
        <v>112.3</v>
      </c>
      <c r="AE97" s="7">
        <v>117.2</v>
      </c>
      <c r="AF97" s="7">
        <v>825.5</v>
      </c>
      <c r="AG97" s="7">
        <v>124.8</v>
      </c>
    </row>
    <row r="98" spans="1:33" x14ac:dyDescent="0.25">
      <c r="A98" s="48" t="s">
        <v>60</v>
      </c>
      <c r="B98">
        <v>2015</v>
      </c>
      <c r="C98" s="50" t="s">
        <v>228</v>
      </c>
      <c r="D98" s="7">
        <v>125.1</v>
      </c>
      <c r="E98" s="7">
        <v>131.1</v>
      </c>
      <c r="F98" s="7">
        <v>120.7</v>
      </c>
      <c r="G98" s="7">
        <v>129.19999999999999</v>
      </c>
      <c r="H98" s="7">
        <v>114.7</v>
      </c>
      <c r="I98" s="7">
        <v>132.30000000000001</v>
      </c>
      <c r="J98" s="7">
        <v>158.9</v>
      </c>
      <c r="K98" s="7">
        <v>142.1</v>
      </c>
      <c r="L98" s="7">
        <v>92.5</v>
      </c>
      <c r="M98" s="7">
        <v>125.4</v>
      </c>
      <c r="N98" s="7">
        <v>121.9</v>
      </c>
      <c r="O98" s="7">
        <v>132.69999999999999</v>
      </c>
      <c r="P98" s="7">
        <v>131</v>
      </c>
      <c r="Q98" s="7">
        <v>1657.6000000000001</v>
      </c>
      <c r="R98" s="7">
        <v>131</v>
      </c>
      <c r="S98" s="7">
        <v>130.4</v>
      </c>
      <c r="T98" s="7">
        <v>126.8</v>
      </c>
      <c r="U98" s="7">
        <v>129.9</v>
      </c>
      <c r="V98" s="7">
        <v>387.1</v>
      </c>
      <c r="W98" s="7">
        <v>121.6</v>
      </c>
      <c r="X98" s="7">
        <v>123.7</v>
      </c>
      <c r="Y98" s="7">
        <v>124.5</v>
      </c>
      <c r="Z98" s="7">
        <v>121.4</v>
      </c>
      <c r="AA98" s="7">
        <v>113.8</v>
      </c>
      <c r="AB98" s="7">
        <v>119.6</v>
      </c>
      <c r="AC98" s="7">
        <v>124.5</v>
      </c>
      <c r="AD98" s="7">
        <v>113.7</v>
      </c>
      <c r="AE98" s="7">
        <v>118.8</v>
      </c>
      <c r="AF98" s="7">
        <v>836.3</v>
      </c>
      <c r="AG98" s="7">
        <v>127</v>
      </c>
    </row>
    <row r="99" spans="1:33" x14ac:dyDescent="0.25">
      <c r="A99" s="48" t="s">
        <v>85</v>
      </c>
      <c r="B99">
        <v>2015</v>
      </c>
      <c r="C99" s="50" t="s">
        <v>228</v>
      </c>
      <c r="D99" s="7">
        <v>123.4</v>
      </c>
      <c r="E99" s="7">
        <v>129</v>
      </c>
      <c r="F99" s="7">
        <v>115.6</v>
      </c>
      <c r="G99" s="7">
        <v>128.30000000000001</v>
      </c>
      <c r="H99" s="7">
        <v>107</v>
      </c>
      <c r="I99" s="7">
        <v>124</v>
      </c>
      <c r="J99" s="7">
        <v>168.5</v>
      </c>
      <c r="K99" s="7">
        <v>165.4</v>
      </c>
      <c r="L99" s="7">
        <v>86.3</v>
      </c>
      <c r="M99" s="7">
        <v>134.4</v>
      </c>
      <c r="N99" s="7">
        <v>119.1</v>
      </c>
      <c r="O99" s="7">
        <v>132.30000000000001</v>
      </c>
      <c r="P99" s="7">
        <v>131.5</v>
      </c>
      <c r="Q99" s="7">
        <v>1664.8</v>
      </c>
      <c r="R99" s="7">
        <v>134.69999999999999</v>
      </c>
      <c r="S99" s="7">
        <v>124</v>
      </c>
      <c r="T99" s="7">
        <v>118.6</v>
      </c>
      <c r="U99" s="7">
        <v>123.2</v>
      </c>
      <c r="V99" s="7">
        <v>365.8</v>
      </c>
      <c r="W99" s="7">
        <v>121.6</v>
      </c>
      <c r="X99" s="7">
        <v>115.1</v>
      </c>
      <c r="Y99" s="7">
        <v>120.4</v>
      </c>
      <c r="Z99" s="7">
        <v>117.1</v>
      </c>
      <c r="AA99" s="7">
        <v>109.1</v>
      </c>
      <c r="AB99" s="7">
        <v>117.3</v>
      </c>
      <c r="AC99" s="7">
        <v>126.5</v>
      </c>
      <c r="AD99" s="7">
        <v>112.9</v>
      </c>
      <c r="AE99" s="7">
        <v>116.2</v>
      </c>
      <c r="AF99" s="7">
        <v>819.50000000000011</v>
      </c>
      <c r="AG99" s="7">
        <v>123.5</v>
      </c>
    </row>
    <row r="100" spans="1:33" x14ac:dyDescent="0.25">
      <c r="A100" s="48" t="s">
        <v>104</v>
      </c>
      <c r="B100">
        <v>2015</v>
      </c>
      <c r="C100" s="50" t="s">
        <v>228</v>
      </c>
      <c r="D100" s="7">
        <v>124.6</v>
      </c>
      <c r="E100" s="7">
        <v>130.4</v>
      </c>
      <c r="F100" s="7">
        <v>118.7</v>
      </c>
      <c r="G100" s="7">
        <v>128.9</v>
      </c>
      <c r="H100" s="7">
        <v>111.9</v>
      </c>
      <c r="I100" s="7">
        <v>128.4</v>
      </c>
      <c r="J100" s="7">
        <v>162.19999999999999</v>
      </c>
      <c r="K100" s="7">
        <v>150</v>
      </c>
      <c r="L100" s="7">
        <v>90.4</v>
      </c>
      <c r="M100" s="7">
        <v>128.4</v>
      </c>
      <c r="N100" s="7">
        <v>120.7</v>
      </c>
      <c r="O100" s="7">
        <v>132.5</v>
      </c>
      <c r="P100" s="7">
        <v>131.19999999999999</v>
      </c>
      <c r="Q100" s="7">
        <v>1658.3000000000002</v>
      </c>
      <c r="R100" s="7">
        <v>132</v>
      </c>
      <c r="S100" s="7">
        <v>127.9</v>
      </c>
      <c r="T100" s="7">
        <v>123.4</v>
      </c>
      <c r="U100" s="7">
        <v>127.2</v>
      </c>
      <c r="V100" s="7">
        <v>378.5</v>
      </c>
      <c r="W100" s="7">
        <v>121.6</v>
      </c>
      <c r="X100" s="7">
        <v>120.4</v>
      </c>
      <c r="Y100" s="7">
        <v>122.6</v>
      </c>
      <c r="Z100" s="7">
        <v>119.8</v>
      </c>
      <c r="AA100" s="7">
        <v>111.3</v>
      </c>
      <c r="AB100" s="7">
        <v>118.3</v>
      </c>
      <c r="AC100" s="7">
        <v>125.7</v>
      </c>
      <c r="AD100" s="7">
        <v>113.4</v>
      </c>
      <c r="AE100" s="7">
        <v>117.5</v>
      </c>
      <c r="AF100" s="7">
        <v>828.6</v>
      </c>
      <c r="AG100" s="7">
        <v>125.4</v>
      </c>
    </row>
    <row r="101" spans="1:33" x14ac:dyDescent="0.25">
      <c r="A101" s="48" t="s">
        <v>60</v>
      </c>
      <c r="B101">
        <v>2015</v>
      </c>
      <c r="C101" s="50" t="s">
        <v>238</v>
      </c>
      <c r="D101" s="7">
        <v>125.6</v>
      </c>
      <c r="E101" s="7">
        <v>130.4</v>
      </c>
      <c r="F101" s="7">
        <v>120.8</v>
      </c>
      <c r="G101" s="7">
        <v>129.4</v>
      </c>
      <c r="H101" s="7">
        <v>115.8</v>
      </c>
      <c r="I101" s="7">
        <v>133.19999999999999</v>
      </c>
      <c r="J101" s="7">
        <v>157.69999999999999</v>
      </c>
      <c r="K101" s="7">
        <v>154.19999999999999</v>
      </c>
      <c r="L101" s="7">
        <v>93.7</v>
      </c>
      <c r="M101" s="7">
        <v>126.6</v>
      </c>
      <c r="N101" s="7">
        <v>122.3</v>
      </c>
      <c r="O101" s="7">
        <v>133.1</v>
      </c>
      <c r="P101" s="7">
        <v>131.80000000000001</v>
      </c>
      <c r="Q101" s="7">
        <v>1674.6</v>
      </c>
      <c r="R101" s="7">
        <v>131.5</v>
      </c>
      <c r="S101" s="7">
        <v>131.1</v>
      </c>
      <c r="T101" s="7">
        <v>127.3</v>
      </c>
      <c r="U101" s="7">
        <v>130.6</v>
      </c>
      <c r="V101" s="7">
        <v>389</v>
      </c>
      <c r="W101" s="7">
        <v>122.4</v>
      </c>
      <c r="X101" s="7">
        <v>124.4</v>
      </c>
      <c r="Y101" s="7">
        <v>125.1</v>
      </c>
      <c r="Z101" s="7">
        <v>122</v>
      </c>
      <c r="AA101" s="7">
        <v>113.8</v>
      </c>
      <c r="AB101" s="7">
        <v>120.1</v>
      </c>
      <c r="AC101" s="7">
        <v>125.1</v>
      </c>
      <c r="AD101" s="7">
        <v>114.2</v>
      </c>
      <c r="AE101" s="7">
        <v>119.2</v>
      </c>
      <c r="AF101" s="7">
        <v>839.50000000000011</v>
      </c>
      <c r="AG101" s="7">
        <v>127.7</v>
      </c>
    </row>
    <row r="102" spans="1:33" x14ac:dyDescent="0.25">
      <c r="A102" s="48" t="s">
        <v>85</v>
      </c>
      <c r="B102">
        <v>2015</v>
      </c>
      <c r="C102" s="50" t="s">
        <v>238</v>
      </c>
      <c r="D102" s="7">
        <v>123.6</v>
      </c>
      <c r="E102" s="7">
        <v>128.6</v>
      </c>
      <c r="F102" s="7">
        <v>115.9</v>
      </c>
      <c r="G102" s="7">
        <v>128.5</v>
      </c>
      <c r="H102" s="7">
        <v>109</v>
      </c>
      <c r="I102" s="7">
        <v>124.1</v>
      </c>
      <c r="J102" s="7">
        <v>165.8</v>
      </c>
      <c r="K102" s="7">
        <v>187.2</v>
      </c>
      <c r="L102" s="7">
        <v>89.4</v>
      </c>
      <c r="M102" s="7">
        <v>135.80000000000001</v>
      </c>
      <c r="N102" s="7">
        <v>119.4</v>
      </c>
      <c r="O102" s="7">
        <v>132.9</v>
      </c>
      <c r="P102" s="7">
        <v>132.6</v>
      </c>
      <c r="Q102" s="7">
        <v>1692.8000000000002</v>
      </c>
      <c r="R102" s="7">
        <v>135.30000000000001</v>
      </c>
      <c r="S102" s="7">
        <v>124.4</v>
      </c>
      <c r="T102" s="7">
        <v>118.8</v>
      </c>
      <c r="U102" s="7">
        <v>123.6</v>
      </c>
      <c r="V102" s="7">
        <v>366.79999999999995</v>
      </c>
      <c r="W102" s="7">
        <v>122.4</v>
      </c>
      <c r="X102" s="7">
        <v>114.9</v>
      </c>
      <c r="Y102" s="7">
        <v>120.7</v>
      </c>
      <c r="Z102" s="7">
        <v>117.7</v>
      </c>
      <c r="AA102" s="7">
        <v>109.3</v>
      </c>
      <c r="AB102" s="7">
        <v>117.7</v>
      </c>
      <c r="AC102" s="7">
        <v>126.5</v>
      </c>
      <c r="AD102" s="7">
        <v>113.5</v>
      </c>
      <c r="AE102" s="7">
        <v>116.5</v>
      </c>
      <c r="AF102" s="7">
        <v>821.9</v>
      </c>
      <c r="AG102" s="7">
        <v>124.2</v>
      </c>
    </row>
    <row r="103" spans="1:33" x14ac:dyDescent="0.25">
      <c r="A103" s="48" t="s">
        <v>104</v>
      </c>
      <c r="B103">
        <v>2015</v>
      </c>
      <c r="C103" s="50" t="s">
        <v>238</v>
      </c>
      <c r="D103" s="7">
        <v>125</v>
      </c>
      <c r="E103" s="7">
        <v>129.80000000000001</v>
      </c>
      <c r="F103" s="7">
        <v>118.9</v>
      </c>
      <c r="G103" s="7">
        <v>129.1</v>
      </c>
      <c r="H103" s="7">
        <v>113.3</v>
      </c>
      <c r="I103" s="7">
        <v>129</v>
      </c>
      <c r="J103" s="7">
        <v>160.4</v>
      </c>
      <c r="K103" s="7">
        <v>165.3</v>
      </c>
      <c r="L103" s="7">
        <v>92.3</v>
      </c>
      <c r="M103" s="7">
        <v>129.69999999999999</v>
      </c>
      <c r="N103" s="7">
        <v>121.1</v>
      </c>
      <c r="O103" s="7">
        <v>133</v>
      </c>
      <c r="P103" s="7">
        <v>132.1</v>
      </c>
      <c r="Q103" s="7">
        <v>1678.9999999999998</v>
      </c>
      <c r="R103" s="7">
        <v>132.5</v>
      </c>
      <c r="S103" s="7">
        <v>128.5</v>
      </c>
      <c r="T103" s="7">
        <v>123.8</v>
      </c>
      <c r="U103" s="7">
        <v>127.8</v>
      </c>
      <c r="V103" s="7">
        <v>380.1</v>
      </c>
      <c r="W103" s="7">
        <v>122.4</v>
      </c>
      <c r="X103" s="7">
        <v>120.8</v>
      </c>
      <c r="Y103" s="7">
        <v>123</v>
      </c>
      <c r="Z103" s="7">
        <v>120.4</v>
      </c>
      <c r="AA103" s="7">
        <v>111.4</v>
      </c>
      <c r="AB103" s="7">
        <v>118.7</v>
      </c>
      <c r="AC103" s="7">
        <v>125.9</v>
      </c>
      <c r="AD103" s="7">
        <v>113.9</v>
      </c>
      <c r="AE103" s="7">
        <v>117.9</v>
      </c>
      <c r="AF103" s="7">
        <v>831.19999999999993</v>
      </c>
      <c r="AG103" s="7">
        <v>126.1</v>
      </c>
    </row>
    <row r="104" spans="1:33" x14ac:dyDescent="0.25">
      <c r="A104" s="48" t="s">
        <v>60</v>
      </c>
      <c r="B104">
        <v>2015</v>
      </c>
      <c r="C104" s="50" t="s">
        <v>264</v>
      </c>
      <c r="D104" s="7">
        <v>126.1</v>
      </c>
      <c r="E104" s="7">
        <v>130.6</v>
      </c>
      <c r="F104" s="7">
        <v>121.7</v>
      </c>
      <c r="G104" s="7">
        <v>129.5</v>
      </c>
      <c r="H104" s="7">
        <v>117.8</v>
      </c>
      <c r="I104" s="7">
        <v>132.1</v>
      </c>
      <c r="J104" s="7">
        <v>155.19999999999999</v>
      </c>
      <c r="K104" s="7">
        <v>160.80000000000001</v>
      </c>
      <c r="L104" s="7">
        <v>94.5</v>
      </c>
      <c r="M104" s="7">
        <v>128.30000000000001</v>
      </c>
      <c r="N104" s="7">
        <v>123.1</v>
      </c>
      <c r="O104" s="7">
        <v>134.19999999999999</v>
      </c>
      <c r="P104" s="7">
        <v>132.4</v>
      </c>
      <c r="Q104" s="7">
        <v>1686.3</v>
      </c>
      <c r="R104" s="7">
        <v>132.19999999999999</v>
      </c>
      <c r="S104" s="7">
        <v>132.1</v>
      </c>
      <c r="T104" s="7">
        <v>128.19999999999999</v>
      </c>
      <c r="U104" s="7">
        <v>131.5</v>
      </c>
      <c r="V104" s="7">
        <v>391.79999999999995</v>
      </c>
      <c r="W104" s="7">
        <v>122.9</v>
      </c>
      <c r="X104" s="7">
        <v>125.6</v>
      </c>
      <c r="Y104" s="7">
        <v>125.6</v>
      </c>
      <c r="Z104" s="7">
        <v>122.6</v>
      </c>
      <c r="AA104" s="7">
        <v>114</v>
      </c>
      <c r="AB104" s="7">
        <v>120.9</v>
      </c>
      <c r="AC104" s="7">
        <v>125.8</v>
      </c>
      <c r="AD104" s="7">
        <v>114.2</v>
      </c>
      <c r="AE104" s="7">
        <v>119.6</v>
      </c>
      <c r="AF104" s="7">
        <v>842.7</v>
      </c>
      <c r="AG104" s="7">
        <v>128.30000000000001</v>
      </c>
    </row>
    <row r="105" spans="1:33" x14ac:dyDescent="0.25">
      <c r="A105" s="48" t="s">
        <v>85</v>
      </c>
      <c r="B105">
        <v>2015</v>
      </c>
      <c r="C105" s="50" t="s">
        <v>264</v>
      </c>
      <c r="D105" s="7">
        <v>124</v>
      </c>
      <c r="E105" s="7">
        <v>129.80000000000001</v>
      </c>
      <c r="F105" s="7">
        <v>121.5</v>
      </c>
      <c r="G105" s="7">
        <v>128.6</v>
      </c>
      <c r="H105" s="7">
        <v>110</v>
      </c>
      <c r="I105" s="7">
        <v>123.7</v>
      </c>
      <c r="J105" s="7">
        <v>164.6</v>
      </c>
      <c r="K105" s="7">
        <v>191.6</v>
      </c>
      <c r="L105" s="7">
        <v>90.8</v>
      </c>
      <c r="M105" s="7">
        <v>137.1</v>
      </c>
      <c r="N105" s="7">
        <v>119.8</v>
      </c>
      <c r="O105" s="7">
        <v>133.69999999999999</v>
      </c>
      <c r="P105" s="7">
        <v>133.30000000000001</v>
      </c>
      <c r="Q105" s="7">
        <v>1708.4999999999998</v>
      </c>
      <c r="R105" s="7">
        <v>137.6</v>
      </c>
      <c r="S105" s="7">
        <v>125</v>
      </c>
      <c r="T105" s="7">
        <v>119.3</v>
      </c>
      <c r="U105" s="7">
        <v>124.2</v>
      </c>
      <c r="V105" s="7">
        <v>368.5</v>
      </c>
      <c r="W105" s="7">
        <v>122.9</v>
      </c>
      <c r="X105" s="7">
        <v>115.1</v>
      </c>
      <c r="Y105" s="7">
        <v>121</v>
      </c>
      <c r="Z105" s="7">
        <v>118.1</v>
      </c>
      <c r="AA105" s="7">
        <v>109.3</v>
      </c>
      <c r="AB105" s="7">
        <v>117.9</v>
      </c>
      <c r="AC105" s="7">
        <v>126.6</v>
      </c>
      <c r="AD105" s="7">
        <v>113.3</v>
      </c>
      <c r="AE105" s="7">
        <v>116.6</v>
      </c>
      <c r="AF105" s="7">
        <v>822.8</v>
      </c>
      <c r="AG105" s="7">
        <v>124.6</v>
      </c>
    </row>
    <row r="106" spans="1:33" x14ac:dyDescent="0.25">
      <c r="A106" s="48" t="s">
        <v>104</v>
      </c>
      <c r="B106">
        <v>2015</v>
      </c>
      <c r="C106" s="50" t="s">
        <v>264</v>
      </c>
      <c r="D106" s="7">
        <v>125.4</v>
      </c>
      <c r="E106" s="7">
        <v>130.30000000000001</v>
      </c>
      <c r="F106" s="7">
        <v>121.6</v>
      </c>
      <c r="G106" s="7">
        <v>129.19999999999999</v>
      </c>
      <c r="H106" s="7">
        <v>114.9</v>
      </c>
      <c r="I106" s="7">
        <v>128.19999999999999</v>
      </c>
      <c r="J106" s="7">
        <v>158.4</v>
      </c>
      <c r="K106" s="7">
        <v>171.2</v>
      </c>
      <c r="L106" s="7">
        <v>93.3</v>
      </c>
      <c r="M106" s="7">
        <v>131.19999999999999</v>
      </c>
      <c r="N106" s="7">
        <v>121.7</v>
      </c>
      <c r="O106" s="7">
        <v>134</v>
      </c>
      <c r="P106" s="7">
        <v>132.69999999999999</v>
      </c>
      <c r="Q106" s="7">
        <v>1692.1</v>
      </c>
      <c r="R106" s="7">
        <v>133.6</v>
      </c>
      <c r="S106" s="7">
        <v>129.30000000000001</v>
      </c>
      <c r="T106" s="7">
        <v>124.5</v>
      </c>
      <c r="U106" s="7">
        <v>128.6</v>
      </c>
      <c r="V106" s="7">
        <v>382.4</v>
      </c>
      <c r="W106" s="7">
        <v>122.9</v>
      </c>
      <c r="X106" s="7">
        <v>121.6</v>
      </c>
      <c r="Y106" s="7">
        <v>123.4</v>
      </c>
      <c r="Z106" s="7">
        <v>120.9</v>
      </c>
      <c r="AA106" s="7">
        <v>111.5</v>
      </c>
      <c r="AB106" s="7">
        <v>119.2</v>
      </c>
      <c r="AC106" s="7">
        <v>126.3</v>
      </c>
      <c r="AD106" s="7">
        <v>113.8</v>
      </c>
      <c r="AE106" s="7">
        <v>118.1</v>
      </c>
      <c r="AF106" s="7">
        <v>833.19999999999993</v>
      </c>
      <c r="AG106" s="7">
        <v>126.6</v>
      </c>
    </row>
    <row r="107" spans="1:33" x14ac:dyDescent="0.25">
      <c r="A107" s="48" t="s">
        <v>60</v>
      </c>
      <c r="B107">
        <v>2015</v>
      </c>
      <c r="C107" s="50" t="s">
        <v>273</v>
      </c>
      <c r="D107" s="7">
        <v>126.3</v>
      </c>
      <c r="E107" s="7">
        <v>131.30000000000001</v>
      </c>
      <c r="F107" s="7">
        <v>123.3</v>
      </c>
      <c r="G107" s="7">
        <v>129.80000000000001</v>
      </c>
      <c r="H107" s="7">
        <v>118.3</v>
      </c>
      <c r="I107" s="7">
        <v>131.6</v>
      </c>
      <c r="J107" s="7">
        <v>145.5</v>
      </c>
      <c r="K107" s="7">
        <v>162.1</v>
      </c>
      <c r="L107" s="7">
        <v>95.4</v>
      </c>
      <c r="M107" s="7">
        <v>128.9</v>
      </c>
      <c r="N107" s="7">
        <v>123.3</v>
      </c>
      <c r="O107" s="7">
        <v>135.1</v>
      </c>
      <c r="P107" s="7">
        <v>131.4</v>
      </c>
      <c r="Q107" s="7">
        <v>1682.3000000000002</v>
      </c>
      <c r="R107" s="7">
        <v>133.1</v>
      </c>
      <c r="S107" s="7">
        <v>132.5</v>
      </c>
      <c r="T107" s="7">
        <v>128.5</v>
      </c>
      <c r="U107" s="7">
        <v>131.9</v>
      </c>
      <c r="V107" s="7">
        <v>392.9</v>
      </c>
      <c r="W107" s="7">
        <v>122.4</v>
      </c>
      <c r="X107" s="7">
        <v>125.7</v>
      </c>
      <c r="Y107" s="7">
        <v>126</v>
      </c>
      <c r="Z107" s="7">
        <v>123.1</v>
      </c>
      <c r="AA107" s="7">
        <v>114</v>
      </c>
      <c r="AB107" s="7">
        <v>121.6</v>
      </c>
      <c r="AC107" s="7">
        <v>125.6</v>
      </c>
      <c r="AD107" s="7">
        <v>114.1</v>
      </c>
      <c r="AE107" s="7">
        <v>119.8</v>
      </c>
      <c r="AF107" s="7">
        <v>844.2</v>
      </c>
      <c r="AG107" s="7">
        <v>127.9</v>
      </c>
    </row>
    <row r="108" spans="1:33" x14ac:dyDescent="0.25">
      <c r="A108" s="48" t="s">
        <v>85</v>
      </c>
      <c r="B108">
        <v>2015</v>
      </c>
      <c r="C108" s="50" t="s">
        <v>273</v>
      </c>
      <c r="D108" s="7">
        <v>124.3</v>
      </c>
      <c r="E108" s="7">
        <v>131.69999999999999</v>
      </c>
      <c r="F108" s="7">
        <v>127.1</v>
      </c>
      <c r="G108" s="7">
        <v>128.6</v>
      </c>
      <c r="H108" s="7">
        <v>110</v>
      </c>
      <c r="I108" s="7">
        <v>120.8</v>
      </c>
      <c r="J108" s="7">
        <v>149</v>
      </c>
      <c r="K108" s="7">
        <v>190.1</v>
      </c>
      <c r="L108" s="7">
        <v>92.7</v>
      </c>
      <c r="M108" s="7">
        <v>138.6</v>
      </c>
      <c r="N108" s="7">
        <v>120.2</v>
      </c>
      <c r="O108" s="7">
        <v>134.19999999999999</v>
      </c>
      <c r="P108" s="7">
        <v>131.5</v>
      </c>
      <c r="Q108" s="7">
        <v>1698.8</v>
      </c>
      <c r="R108" s="7">
        <v>138.19999999999999</v>
      </c>
      <c r="S108" s="7">
        <v>125.4</v>
      </c>
      <c r="T108" s="7">
        <v>119.5</v>
      </c>
      <c r="U108" s="7">
        <v>124.5</v>
      </c>
      <c r="V108" s="7">
        <v>369.4</v>
      </c>
      <c r="W108" s="7">
        <v>122.4</v>
      </c>
      <c r="X108" s="7">
        <v>116</v>
      </c>
      <c r="Y108" s="7">
        <v>121</v>
      </c>
      <c r="Z108" s="7">
        <v>118.6</v>
      </c>
      <c r="AA108" s="7">
        <v>109.3</v>
      </c>
      <c r="AB108" s="7">
        <v>118.1</v>
      </c>
      <c r="AC108" s="7">
        <v>126.6</v>
      </c>
      <c r="AD108" s="7">
        <v>113.2</v>
      </c>
      <c r="AE108" s="7">
        <v>116.7</v>
      </c>
      <c r="AF108" s="7">
        <v>823.50000000000011</v>
      </c>
      <c r="AG108" s="7">
        <v>124</v>
      </c>
    </row>
    <row r="109" spans="1:33" x14ac:dyDescent="0.25">
      <c r="A109" s="48" t="s">
        <v>104</v>
      </c>
      <c r="B109">
        <v>2015</v>
      </c>
      <c r="C109" s="50" t="s">
        <v>273</v>
      </c>
      <c r="D109" s="7">
        <v>125.7</v>
      </c>
      <c r="E109" s="7">
        <v>131.4</v>
      </c>
      <c r="F109" s="7">
        <v>124.8</v>
      </c>
      <c r="G109" s="7">
        <v>129.4</v>
      </c>
      <c r="H109" s="7">
        <v>115.3</v>
      </c>
      <c r="I109" s="7">
        <v>126.6</v>
      </c>
      <c r="J109" s="7">
        <v>146.69999999999999</v>
      </c>
      <c r="K109" s="7">
        <v>171.5</v>
      </c>
      <c r="L109" s="7">
        <v>94.5</v>
      </c>
      <c r="M109" s="7">
        <v>132.1</v>
      </c>
      <c r="N109" s="7">
        <v>122</v>
      </c>
      <c r="O109" s="7">
        <v>134.69999999999999</v>
      </c>
      <c r="P109" s="7">
        <v>131.4</v>
      </c>
      <c r="Q109" s="7">
        <v>1686.1000000000001</v>
      </c>
      <c r="R109" s="7">
        <v>134.5</v>
      </c>
      <c r="S109" s="7">
        <v>129.69999999999999</v>
      </c>
      <c r="T109" s="7">
        <v>124.8</v>
      </c>
      <c r="U109" s="7">
        <v>129</v>
      </c>
      <c r="V109" s="7">
        <v>383.5</v>
      </c>
      <c r="W109" s="7">
        <v>122.4</v>
      </c>
      <c r="X109" s="7">
        <v>122</v>
      </c>
      <c r="Y109" s="7">
        <v>123.6</v>
      </c>
      <c r="Z109" s="7">
        <v>121.4</v>
      </c>
      <c r="AA109" s="7">
        <v>111.5</v>
      </c>
      <c r="AB109" s="7">
        <v>119.6</v>
      </c>
      <c r="AC109" s="7">
        <v>126.2</v>
      </c>
      <c r="AD109" s="7">
        <v>113.7</v>
      </c>
      <c r="AE109" s="7">
        <v>118.3</v>
      </c>
      <c r="AF109" s="7">
        <v>834.30000000000007</v>
      </c>
      <c r="AG109" s="7">
        <v>126.1</v>
      </c>
    </row>
    <row r="110" spans="1:33" x14ac:dyDescent="0.25">
      <c r="A110" s="48" t="s">
        <v>60</v>
      </c>
      <c r="B110">
        <v>2016</v>
      </c>
      <c r="C110" s="50" t="s">
        <v>62</v>
      </c>
      <c r="D110" s="7">
        <v>126.8</v>
      </c>
      <c r="E110" s="7">
        <v>133.19999999999999</v>
      </c>
      <c r="F110" s="7">
        <v>126.5</v>
      </c>
      <c r="G110" s="7">
        <v>130.30000000000001</v>
      </c>
      <c r="H110" s="7">
        <v>118.9</v>
      </c>
      <c r="I110" s="7">
        <v>131.6</v>
      </c>
      <c r="J110" s="7">
        <v>140.1</v>
      </c>
      <c r="K110" s="7">
        <v>163.80000000000001</v>
      </c>
      <c r="L110" s="7">
        <v>97.7</v>
      </c>
      <c r="M110" s="7">
        <v>129.6</v>
      </c>
      <c r="N110" s="7">
        <v>124.3</v>
      </c>
      <c r="O110" s="7">
        <v>135.9</v>
      </c>
      <c r="P110" s="7">
        <v>131.4</v>
      </c>
      <c r="Q110" s="7">
        <v>1690.1000000000001</v>
      </c>
      <c r="R110" s="7">
        <v>133.6</v>
      </c>
      <c r="S110" s="7">
        <v>133.19999999999999</v>
      </c>
      <c r="T110" s="7">
        <v>128.9</v>
      </c>
      <c r="U110" s="7">
        <v>132.6</v>
      </c>
      <c r="V110" s="7">
        <v>394.70000000000005</v>
      </c>
      <c r="W110" s="7">
        <v>123.4</v>
      </c>
      <c r="X110" s="7">
        <v>126.2</v>
      </c>
      <c r="Y110" s="7">
        <v>126.6</v>
      </c>
      <c r="Z110" s="7">
        <v>123.7</v>
      </c>
      <c r="AA110" s="7">
        <v>113.6</v>
      </c>
      <c r="AB110" s="7">
        <v>121.4</v>
      </c>
      <c r="AC110" s="7">
        <v>126.2</v>
      </c>
      <c r="AD110" s="7">
        <v>114.9</v>
      </c>
      <c r="AE110" s="7">
        <v>120.1</v>
      </c>
      <c r="AF110" s="7">
        <v>846.5</v>
      </c>
      <c r="AG110" s="7">
        <v>128.1</v>
      </c>
    </row>
    <row r="111" spans="1:33" x14ac:dyDescent="0.25">
      <c r="A111" s="48" t="s">
        <v>85</v>
      </c>
      <c r="B111">
        <v>2016</v>
      </c>
      <c r="C111" s="50" t="s">
        <v>62</v>
      </c>
      <c r="D111" s="7">
        <v>124.7</v>
      </c>
      <c r="E111" s="7">
        <v>135.9</v>
      </c>
      <c r="F111" s="7">
        <v>132</v>
      </c>
      <c r="G111" s="7">
        <v>129.19999999999999</v>
      </c>
      <c r="H111" s="7">
        <v>109.7</v>
      </c>
      <c r="I111" s="7">
        <v>119</v>
      </c>
      <c r="J111" s="7">
        <v>144.1</v>
      </c>
      <c r="K111" s="7">
        <v>184.2</v>
      </c>
      <c r="L111" s="7">
        <v>96.7</v>
      </c>
      <c r="M111" s="7">
        <v>139.5</v>
      </c>
      <c r="N111" s="7">
        <v>120.5</v>
      </c>
      <c r="O111" s="7">
        <v>134.69999999999999</v>
      </c>
      <c r="P111" s="7">
        <v>131.19999999999999</v>
      </c>
      <c r="Q111" s="7">
        <v>1701.4</v>
      </c>
      <c r="R111" s="7">
        <v>139.5</v>
      </c>
      <c r="S111" s="7">
        <v>125.8</v>
      </c>
      <c r="T111" s="7">
        <v>119.8</v>
      </c>
      <c r="U111" s="7">
        <v>124.9</v>
      </c>
      <c r="V111" s="7">
        <v>370.5</v>
      </c>
      <c r="W111" s="7">
        <v>123.4</v>
      </c>
      <c r="X111" s="7">
        <v>116.9</v>
      </c>
      <c r="Y111" s="7">
        <v>121.6</v>
      </c>
      <c r="Z111" s="7">
        <v>119.1</v>
      </c>
      <c r="AA111" s="7">
        <v>108.9</v>
      </c>
      <c r="AB111" s="7">
        <v>118.5</v>
      </c>
      <c r="AC111" s="7">
        <v>126.4</v>
      </c>
      <c r="AD111" s="7">
        <v>114</v>
      </c>
      <c r="AE111" s="7">
        <v>116.8</v>
      </c>
      <c r="AF111" s="7">
        <v>825.3</v>
      </c>
      <c r="AG111" s="7">
        <v>124.2</v>
      </c>
    </row>
    <row r="112" spans="1:33" x14ac:dyDescent="0.25">
      <c r="A112" s="48" t="s">
        <v>104</v>
      </c>
      <c r="B112">
        <v>2016</v>
      </c>
      <c r="C112" s="50" t="s">
        <v>62</v>
      </c>
      <c r="D112" s="7">
        <v>126.1</v>
      </c>
      <c r="E112" s="7">
        <v>134.1</v>
      </c>
      <c r="F112" s="7">
        <v>128.6</v>
      </c>
      <c r="G112" s="7">
        <v>129.9</v>
      </c>
      <c r="H112" s="7">
        <v>115.5</v>
      </c>
      <c r="I112" s="7">
        <v>125.7</v>
      </c>
      <c r="J112" s="7">
        <v>141.5</v>
      </c>
      <c r="K112" s="7">
        <v>170.7</v>
      </c>
      <c r="L112" s="7">
        <v>97.4</v>
      </c>
      <c r="M112" s="7">
        <v>132.9</v>
      </c>
      <c r="N112" s="7">
        <v>122.7</v>
      </c>
      <c r="O112" s="7">
        <v>135.30000000000001</v>
      </c>
      <c r="P112" s="7">
        <v>131.30000000000001</v>
      </c>
      <c r="Q112" s="7">
        <v>1691.7</v>
      </c>
      <c r="R112" s="7">
        <v>135.19999999999999</v>
      </c>
      <c r="S112" s="7">
        <v>130.30000000000001</v>
      </c>
      <c r="T112" s="7">
        <v>125.1</v>
      </c>
      <c r="U112" s="7">
        <v>129.5</v>
      </c>
      <c r="V112" s="7">
        <v>384.9</v>
      </c>
      <c r="W112" s="7">
        <v>123.4</v>
      </c>
      <c r="X112" s="7">
        <v>122.7</v>
      </c>
      <c r="Y112" s="7">
        <v>124.2</v>
      </c>
      <c r="Z112" s="7">
        <v>122</v>
      </c>
      <c r="AA112" s="7">
        <v>111.1</v>
      </c>
      <c r="AB112" s="7">
        <v>119.8</v>
      </c>
      <c r="AC112" s="7">
        <v>126.3</v>
      </c>
      <c r="AD112" s="7">
        <v>114.5</v>
      </c>
      <c r="AE112" s="7">
        <v>118.5</v>
      </c>
      <c r="AF112" s="7">
        <v>836.4</v>
      </c>
      <c r="AG112" s="7">
        <v>126.3</v>
      </c>
    </row>
    <row r="113" spans="1:33" x14ac:dyDescent="0.25">
      <c r="A113" s="48" t="s">
        <v>60</v>
      </c>
      <c r="B113">
        <v>2016</v>
      </c>
      <c r="C113" s="50" t="s">
        <v>116</v>
      </c>
      <c r="D113" s="7">
        <v>127.1</v>
      </c>
      <c r="E113" s="7">
        <v>133.69999999999999</v>
      </c>
      <c r="F113" s="7">
        <v>127.7</v>
      </c>
      <c r="G113" s="7">
        <v>130.69999999999999</v>
      </c>
      <c r="H113" s="7">
        <v>118.5</v>
      </c>
      <c r="I113" s="7">
        <v>130.4</v>
      </c>
      <c r="J113" s="7">
        <v>130.9</v>
      </c>
      <c r="K113" s="7">
        <v>162.80000000000001</v>
      </c>
      <c r="L113" s="7">
        <v>98.7</v>
      </c>
      <c r="M113" s="7">
        <v>130.6</v>
      </c>
      <c r="N113" s="7">
        <v>124.8</v>
      </c>
      <c r="O113" s="7">
        <v>136.4</v>
      </c>
      <c r="P113" s="7">
        <v>130.30000000000001</v>
      </c>
      <c r="Q113" s="7">
        <v>1682.6</v>
      </c>
      <c r="R113" s="7">
        <v>134.4</v>
      </c>
      <c r="S113" s="7">
        <v>133.9</v>
      </c>
      <c r="T113" s="7">
        <v>129.80000000000001</v>
      </c>
      <c r="U113" s="7">
        <v>133.4</v>
      </c>
      <c r="V113" s="7">
        <v>397.1</v>
      </c>
      <c r="W113" s="7">
        <v>124.4</v>
      </c>
      <c r="X113" s="7">
        <v>127.5</v>
      </c>
      <c r="Y113" s="7">
        <v>127.1</v>
      </c>
      <c r="Z113" s="7">
        <v>124.3</v>
      </c>
      <c r="AA113" s="7">
        <v>113.9</v>
      </c>
      <c r="AB113" s="7">
        <v>122.3</v>
      </c>
      <c r="AC113" s="7">
        <v>127.1</v>
      </c>
      <c r="AD113" s="7">
        <v>116.8</v>
      </c>
      <c r="AE113" s="7">
        <v>120.9</v>
      </c>
      <c r="AF113" s="7">
        <v>852.39999999999986</v>
      </c>
      <c r="AG113" s="7">
        <v>127.9</v>
      </c>
    </row>
    <row r="114" spans="1:33" x14ac:dyDescent="0.25">
      <c r="A114" s="48" t="s">
        <v>85</v>
      </c>
      <c r="B114">
        <v>2016</v>
      </c>
      <c r="C114" s="50" t="s">
        <v>116</v>
      </c>
      <c r="D114" s="7">
        <v>124.8</v>
      </c>
      <c r="E114" s="7">
        <v>135.1</v>
      </c>
      <c r="F114" s="7">
        <v>130.30000000000001</v>
      </c>
      <c r="G114" s="7">
        <v>129.6</v>
      </c>
      <c r="H114" s="7">
        <v>108.4</v>
      </c>
      <c r="I114" s="7">
        <v>118.6</v>
      </c>
      <c r="J114" s="7">
        <v>129.19999999999999</v>
      </c>
      <c r="K114" s="7">
        <v>176.4</v>
      </c>
      <c r="L114" s="7">
        <v>99.1</v>
      </c>
      <c r="M114" s="7">
        <v>139.69999999999999</v>
      </c>
      <c r="N114" s="7">
        <v>120.6</v>
      </c>
      <c r="O114" s="7">
        <v>135.19999999999999</v>
      </c>
      <c r="P114" s="7">
        <v>129.1</v>
      </c>
      <c r="Q114" s="7">
        <v>1676.1</v>
      </c>
      <c r="R114" s="7">
        <v>140</v>
      </c>
      <c r="S114" s="7">
        <v>126.2</v>
      </c>
      <c r="T114" s="7">
        <v>120.1</v>
      </c>
      <c r="U114" s="7">
        <v>125.3</v>
      </c>
      <c r="V114" s="7">
        <v>371.6</v>
      </c>
      <c r="W114" s="7">
        <v>124.4</v>
      </c>
      <c r="X114" s="7">
        <v>116</v>
      </c>
      <c r="Y114" s="7">
        <v>121.8</v>
      </c>
      <c r="Z114" s="7">
        <v>119.5</v>
      </c>
      <c r="AA114" s="7">
        <v>109.1</v>
      </c>
      <c r="AB114" s="7">
        <v>118.8</v>
      </c>
      <c r="AC114" s="7">
        <v>126.3</v>
      </c>
      <c r="AD114" s="7">
        <v>116.2</v>
      </c>
      <c r="AE114" s="7">
        <v>117.2</v>
      </c>
      <c r="AF114" s="7">
        <v>828.90000000000009</v>
      </c>
      <c r="AG114" s="7">
        <v>123.8</v>
      </c>
    </row>
    <row r="115" spans="1:33" x14ac:dyDescent="0.25">
      <c r="A115" s="48" t="s">
        <v>104</v>
      </c>
      <c r="B115">
        <v>2016</v>
      </c>
      <c r="C115" s="50" t="s">
        <v>116</v>
      </c>
      <c r="D115" s="7">
        <v>126.4</v>
      </c>
      <c r="E115" s="7">
        <v>134.19999999999999</v>
      </c>
      <c r="F115" s="7">
        <v>128.69999999999999</v>
      </c>
      <c r="G115" s="7">
        <v>130.30000000000001</v>
      </c>
      <c r="H115" s="7">
        <v>114.8</v>
      </c>
      <c r="I115" s="7">
        <v>124.9</v>
      </c>
      <c r="J115" s="7">
        <v>130.30000000000001</v>
      </c>
      <c r="K115" s="7">
        <v>167.4</v>
      </c>
      <c r="L115" s="7">
        <v>98.8</v>
      </c>
      <c r="M115" s="7">
        <v>133.6</v>
      </c>
      <c r="N115" s="7">
        <v>123</v>
      </c>
      <c r="O115" s="7">
        <v>135.80000000000001</v>
      </c>
      <c r="P115" s="7">
        <v>129.9</v>
      </c>
      <c r="Q115" s="7">
        <v>1678.1</v>
      </c>
      <c r="R115" s="7">
        <v>135.9</v>
      </c>
      <c r="S115" s="7">
        <v>130.9</v>
      </c>
      <c r="T115" s="7">
        <v>125.8</v>
      </c>
      <c r="U115" s="7">
        <v>130.19999999999999</v>
      </c>
      <c r="V115" s="7">
        <v>386.9</v>
      </c>
      <c r="W115" s="7">
        <v>124.4</v>
      </c>
      <c r="X115" s="7">
        <v>123.1</v>
      </c>
      <c r="Y115" s="7">
        <v>124.6</v>
      </c>
      <c r="Z115" s="7">
        <v>122.5</v>
      </c>
      <c r="AA115" s="7">
        <v>111.4</v>
      </c>
      <c r="AB115" s="7">
        <v>120.3</v>
      </c>
      <c r="AC115" s="7">
        <v>126.6</v>
      </c>
      <c r="AD115" s="7">
        <v>116.6</v>
      </c>
      <c r="AE115" s="7">
        <v>119.1</v>
      </c>
      <c r="AF115" s="7">
        <v>841.1</v>
      </c>
      <c r="AG115" s="7">
        <v>126</v>
      </c>
    </row>
    <row r="116" spans="1:33" x14ac:dyDescent="0.25">
      <c r="A116" s="48" t="s">
        <v>60</v>
      </c>
      <c r="B116">
        <v>2016</v>
      </c>
      <c r="C116" s="50" t="s">
        <v>138</v>
      </c>
      <c r="D116" s="7">
        <v>127.3</v>
      </c>
      <c r="E116" s="7">
        <v>134.4</v>
      </c>
      <c r="F116" s="7">
        <v>125.1</v>
      </c>
      <c r="G116" s="7">
        <v>130.5</v>
      </c>
      <c r="H116" s="7">
        <v>118.3</v>
      </c>
      <c r="I116" s="7">
        <v>131.69999999999999</v>
      </c>
      <c r="J116" s="7">
        <v>130.69999999999999</v>
      </c>
      <c r="K116" s="7">
        <v>161.19999999999999</v>
      </c>
      <c r="L116" s="7">
        <v>100.4</v>
      </c>
      <c r="M116" s="7">
        <v>130.80000000000001</v>
      </c>
      <c r="N116" s="7">
        <v>124.9</v>
      </c>
      <c r="O116" s="7">
        <v>137</v>
      </c>
      <c r="P116" s="7">
        <v>130.4</v>
      </c>
      <c r="Q116" s="7">
        <v>1682.7000000000003</v>
      </c>
      <c r="R116" s="7">
        <v>135</v>
      </c>
      <c r="S116" s="7">
        <v>134.4</v>
      </c>
      <c r="T116" s="7">
        <v>130.19999999999999</v>
      </c>
      <c r="U116" s="7">
        <v>133.80000000000001</v>
      </c>
      <c r="V116" s="7">
        <v>398.40000000000003</v>
      </c>
      <c r="W116" s="7">
        <v>124.9</v>
      </c>
      <c r="X116" s="7">
        <v>127</v>
      </c>
      <c r="Y116" s="7">
        <v>127.7</v>
      </c>
      <c r="Z116" s="7">
        <v>124.8</v>
      </c>
      <c r="AA116" s="7">
        <v>113.6</v>
      </c>
      <c r="AB116" s="7">
        <v>122.5</v>
      </c>
      <c r="AC116" s="7">
        <v>127.5</v>
      </c>
      <c r="AD116" s="7">
        <v>117.4</v>
      </c>
      <c r="AE116" s="7">
        <v>121.1</v>
      </c>
      <c r="AF116" s="7">
        <v>854.6</v>
      </c>
      <c r="AG116" s="7">
        <v>128</v>
      </c>
    </row>
    <row r="117" spans="1:33" x14ac:dyDescent="0.25">
      <c r="A117" s="48" t="s">
        <v>85</v>
      </c>
      <c r="B117">
        <v>2016</v>
      </c>
      <c r="C117" s="50" t="s">
        <v>138</v>
      </c>
      <c r="D117" s="7">
        <v>124.8</v>
      </c>
      <c r="E117" s="7">
        <v>136.30000000000001</v>
      </c>
      <c r="F117" s="7">
        <v>123.7</v>
      </c>
      <c r="G117" s="7">
        <v>129.69999999999999</v>
      </c>
      <c r="H117" s="7">
        <v>107.9</v>
      </c>
      <c r="I117" s="7">
        <v>119.9</v>
      </c>
      <c r="J117" s="7">
        <v>128.1</v>
      </c>
      <c r="K117" s="7">
        <v>170.3</v>
      </c>
      <c r="L117" s="7">
        <v>101.8</v>
      </c>
      <c r="M117" s="7">
        <v>140.1</v>
      </c>
      <c r="N117" s="7">
        <v>120.7</v>
      </c>
      <c r="O117" s="7">
        <v>135.4</v>
      </c>
      <c r="P117" s="7">
        <v>128.9</v>
      </c>
      <c r="Q117" s="7">
        <v>1667.6000000000001</v>
      </c>
      <c r="R117" s="7">
        <v>140.6</v>
      </c>
      <c r="S117" s="7">
        <v>126.4</v>
      </c>
      <c r="T117" s="7">
        <v>120.3</v>
      </c>
      <c r="U117" s="7">
        <v>125.5</v>
      </c>
      <c r="V117" s="7">
        <v>372.2</v>
      </c>
      <c r="W117" s="7">
        <v>124.9</v>
      </c>
      <c r="X117" s="7">
        <v>114.8</v>
      </c>
      <c r="Y117" s="7">
        <v>122.3</v>
      </c>
      <c r="Z117" s="7">
        <v>119.7</v>
      </c>
      <c r="AA117" s="7">
        <v>108.5</v>
      </c>
      <c r="AB117" s="7">
        <v>119.1</v>
      </c>
      <c r="AC117" s="7">
        <v>126.4</v>
      </c>
      <c r="AD117" s="7">
        <v>117.1</v>
      </c>
      <c r="AE117" s="7">
        <v>117.3</v>
      </c>
      <c r="AF117" s="7">
        <v>830.4</v>
      </c>
      <c r="AG117" s="7">
        <v>123.8</v>
      </c>
    </row>
    <row r="118" spans="1:33" x14ac:dyDescent="0.25">
      <c r="A118" s="48" t="s">
        <v>104</v>
      </c>
      <c r="B118">
        <v>2016</v>
      </c>
      <c r="C118" s="50" t="s">
        <v>138</v>
      </c>
      <c r="D118" s="7">
        <v>126.5</v>
      </c>
      <c r="E118" s="7">
        <v>135.1</v>
      </c>
      <c r="F118" s="7">
        <v>124.6</v>
      </c>
      <c r="G118" s="7">
        <v>130.19999999999999</v>
      </c>
      <c r="H118" s="7">
        <v>114.5</v>
      </c>
      <c r="I118" s="7">
        <v>126.2</v>
      </c>
      <c r="J118" s="7">
        <v>129.80000000000001</v>
      </c>
      <c r="K118" s="7">
        <v>164.3</v>
      </c>
      <c r="L118" s="7">
        <v>100.9</v>
      </c>
      <c r="M118" s="7">
        <v>133.9</v>
      </c>
      <c r="N118" s="7">
        <v>123.1</v>
      </c>
      <c r="O118" s="7">
        <v>136.30000000000001</v>
      </c>
      <c r="P118" s="7">
        <v>129.80000000000001</v>
      </c>
      <c r="Q118" s="7">
        <v>1675.2</v>
      </c>
      <c r="R118" s="7">
        <v>136.5</v>
      </c>
      <c r="S118" s="7">
        <v>131.30000000000001</v>
      </c>
      <c r="T118" s="7">
        <v>126.1</v>
      </c>
      <c r="U118" s="7">
        <v>130.5</v>
      </c>
      <c r="V118" s="7">
        <v>387.9</v>
      </c>
      <c r="W118" s="7">
        <v>124.9</v>
      </c>
      <c r="X118" s="7">
        <v>122.4</v>
      </c>
      <c r="Y118" s="7">
        <v>125.1</v>
      </c>
      <c r="Z118" s="7">
        <v>122.9</v>
      </c>
      <c r="AA118" s="7">
        <v>110.9</v>
      </c>
      <c r="AB118" s="7">
        <v>120.6</v>
      </c>
      <c r="AC118" s="7">
        <v>126.9</v>
      </c>
      <c r="AD118" s="7">
        <v>117.3</v>
      </c>
      <c r="AE118" s="7">
        <v>119.3</v>
      </c>
      <c r="AF118" s="7">
        <v>842.99999999999989</v>
      </c>
      <c r="AG118" s="7">
        <v>126</v>
      </c>
    </row>
    <row r="119" spans="1:33" x14ac:dyDescent="0.25">
      <c r="A119" s="48" t="s">
        <v>60</v>
      </c>
      <c r="B119">
        <v>2016</v>
      </c>
      <c r="C119" s="50" t="s">
        <v>154</v>
      </c>
      <c r="D119" s="7">
        <v>127.4</v>
      </c>
      <c r="E119" s="7">
        <v>135.4</v>
      </c>
      <c r="F119" s="7">
        <v>123.4</v>
      </c>
      <c r="G119" s="7">
        <v>131.30000000000001</v>
      </c>
      <c r="H119" s="7">
        <v>118.2</v>
      </c>
      <c r="I119" s="7">
        <v>138.1</v>
      </c>
      <c r="J119" s="7">
        <v>134.1</v>
      </c>
      <c r="K119" s="7">
        <v>162.69999999999999</v>
      </c>
      <c r="L119" s="7">
        <v>105</v>
      </c>
      <c r="M119" s="7">
        <v>131.4</v>
      </c>
      <c r="N119" s="7">
        <v>125.4</v>
      </c>
      <c r="O119" s="7">
        <v>137.4</v>
      </c>
      <c r="P119" s="7">
        <v>131.80000000000001</v>
      </c>
      <c r="Q119" s="7">
        <v>1701.6000000000004</v>
      </c>
      <c r="R119" s="7">
        <v>135.5</v>
      </c>
      <c r="S119" s="7">
        <v>135</v>
      </c>
      <c r="T119" s="7">
        <v>130.6</v>
      </c>
      <c r="U119" s="7">
        <v>134.4</v>
      </c>
      <c r="V119" s="7">
        <v>400</v>
      </c>
      <c r="W119" s="7">
        <v>125.6</v>
      </c>
      <c r="X119" s="7">
        <v>127</v>
      </c>
      <c r="Y119" s="7">
        <v>128</v>
      </c>
      <c r="Z119" s="7">
        <v>125.2</v>
      </c>
      <c r="AA119" s="7">
        <v>114.4</v>
      </c>
      <c r="AB119" s="7">
        <v>123.2</v>
      </c>
      <c r="AC119" s="7">
        <v>127.9</v>
      </c>
      <c r="AD119" s="7">
        <v>118.4</v>
      </c>
      <c r="AE119" s="7">
        <v>121.7</v>
      </c>
      <c r="AF119" s="7">
        <v>858.80000000000007</v>
      </c>
      <c r="AG119" s="7">
        <v>129</v>
      </c>
    </row>
    <row r="120" spans="1:33" x14ac:dyDescent="0.25">
      <c r="A120" s="48" t="s">
        <v>85</v>
      </c>
      <c r="B120">
        <v>2016</v>
      </c>
      <c r="C120" s="50" t="s">
        <v>154</v>
      </c>
      <c r="D120" s="7">
        <v>124.9</v>
      </c>
      <c r="E120" s="7">
        <v>139.30000000000001</v>
      </c>
      <c r="F120" s="7">
        <v>119.9</v>
      </c>
      <c r="G120" s="7">
        <v>130.19999999999999</v>
      </c>
      <c r="H120" s="7">
        <v>108.9</v>
      </c>
      <c r="I120" s="7">
        <v>131.1</v>
      </c>
      <c r="J120" s="7">
        <v>136.80000000000001</v>
      </c>
      <c r="K120" s="7">
        <v>176.9</v>
      </c>
      <c r="L120" s="7">
        <v>109.1</v>
      </c>
      <c r="M120" s="7">
        <v>140.4</v>
      </c>
      <c r="N120" s="7">
        <v>121.1</v>
      </c>
      <c r="O120" s="7">
        <v>135.9</v>
      </c>
      <c r="P120" s="7">
        <v>131.80000000000001</v>
      </c>
      <c r="Q120" s="7">
        <v>1706.3</v>
      </c>
      <c r="R120" s="7">
        <v>141.5</v>
      </c>
      <c r="S120" s="7">
        <v>126.8</v>
      </c>
      <c r="T120" s="7">
        <v>120.5</v>
      </c>
      <c r="U120" s="7">
        <v>125.8</v>
      </c>
      <c r="V120" s="7">
        <v>373.1</v>
      </c>
      <c r="W120" s="7">
        <v>125.6</v>
      </c>
      <c r="X120" s="7">
        <v>114.6</v>
      </c>
      <c r="Y120" s="7">
        <v>122.8</v>
      </c>
      <c r="Z120" s="7">
        <v>120</v>
      </c>
      <c r="AA120" s="7">
        <v>110</v>
      </c>
      <c r="AB120" s="7">
        <v>119.5</v>
      </c>
      <c r="AC120" s="7">
        <v>127.6</v>
      </c>
      <c r="AD120" s="7">
        <v>117.6</v>
      </c>
      <c r="AE120" s="7">
        <v>118.2</v>
      </c>
      <c r="AF120" s="7">
        <v>835.7</v>
      </c>
      <c r="AG120" s="7">
        <v>125.3</v>
      </c>
    </row>
    <row r="121" spans="1:33" x14ac:dyDescent="0.25">
      <c r="A121" s="48" t="s">
        <v>104</v>
      </c>
      <c r="B121">
        <v>2016</v>
      </c>
      <c r="C121" s="50" t="s">
        <v>154</v>
      </c>
      <c r="D121" s="7">
        <v>126.6</v>
      </c>
      <c r="E121" s="7">
        <v>136.80000000000001</v>
      </c>
      <c r="F121" s="7">
        <v>122</v>
      </c>
      <c r="G121" s="7">
        <v>130.9</v>
      </c>
      <c r="H121" s="7">
        <v>114.8</v>
      </c>
      <c r="I121" s="7">
        <v>134.80000000000001</v>
      </c>
      <c r="J121" s="7">
        <v>135</v>
      </c>
      <c r="K121" s="7">
        <v>167.5</v>
      </c>
      <c r="L121" s="7">
        <v>106.4</v>
      </c>
      <c r="M121" s="7">
        <v>134.4</v>
      </c>
      <c r="N121" s="7">
        <v>123.6</v>
      </c>
      <c r="O121" s="7">
        <v>136.69999999999999</v>
      </c>
      <c r="P121" s="7">
        <v>131.80000000000001</v>
      </c>
      <c r="Q121" s="7">
        <v>1701.3</v>
      </c>
      <c r="R121" s="7">
        <v>137.1</v>
      </c>
      <c r="S121" s="7">
        <v>131.80000000000001</v>
      </c>
      <c r="T121" s="7">
        <v>126.4</v>
      </c>
      <c r="U121" s="7">
        <v>131</v>
      </c>
      <c r="V121" s="7">
        <v>389.20000000000005</v>
      </c>
      <c r="W121" s="7">
        <v>125.6</v>
      </c>
      <c r="X121" s="7">
        <v>122.3</v>
      </c>
      <c r="Y121" s="7">
        <v>125.5</v>
      </c>
      <c r="Z121" s="7">
        <v>123.2</v>
      </c>
      <c r="AA121" s="7">
        <v>112.1</v>
      </c>
      <c r="AB121" s="7">
        <v>121.1</v>
      </c>
      <c r="AC121" s="7">
        <v>127.7</v>
      </c>
      <c r="AD121" s="7">
        <v>118.1</v>
      </c>
      <c r="AE121" s="7">
        <v>120</v>
      </c>
      <c r="AF121" s="7">
        <v>847.7</v>
      </c>
      <c r="AG121" s="7">
        <v>127.3</v>
      </c>
    </row>
    <row r="122" spans="1:33" x14ac:dyDescent="0.25">
      <c r="A122" s="48" t="s">
        <v>60</v>
      </c>
      <c r="B122">
        <v>2016</v>
      </c>
      <c r="C122" s="50" t="s">
        <v>167</v>
      </c>
      <c r="D122" s="7">
        <v>127.6</v>
      </c>
      <c r="E122" s="7">
        <v>137.5</v>
      </c>
      <c r="F122" s="7">
        <v>124.4</v>
      </c>
      <c r="G122" s="7">
        <v>132.4</v>
      </c>
      <c r="H122" s="7">
        <v>118.2</v>
      </c>
      <c r="I122" s="7">
        <v>138.1</v>
      </c>
      <c r="J122" s="7">
        <v>141.80000000000001</v>
      </c>
      <c r="K122" s="7">
        <v>166</v>
      </c>
      <c r="L122" s="7">
        <v>107.5</v>
      </c>
      <c r="M122" s="7">
        <v>132.19999999999999</v>
      </c>
      <c r="N122" s="7">
        <v>126.1</v>
      </c>
      <c r="O122" s="7">
        <v>138.30000000000001</v>
      </c>
      <c r="P122" s="7">
        <v>133.6</v>
      </c>
      <c r="Q122" s="7">
        <v>1723.6999999999998</v>
      </c>
      <c r="R122" s="7">
        <v>136</v>
      </c>
      <c r="S122" s="7">
        <v>135.4</v>
      </c>
      <c r="T122" s="7">
        <v>131.1</v>
      </c>
      <c r="U122" s="7">
        <v>134.80000000000001</v>
      </c>
      <c r="V122" s="7">
        <v>401.3</v>
      </c>
      <c r="W122" s="7">
        <v>126</v>
      </c>
      <c r="X122" s="7">
        <v>127.4</v>
      </c>
      <c r="Y122" s="7">
        <v>128.5</v>
      </c>
      <c r="Z122" s="7">
        <v>125.8</v>
      </c>
      <c r="AA122" s="7">
        <v>115.1</v>
      </c>
      <c r="AB122" s="7">
        <v>123.6</v>
      </c>
      <c r="AC122" s="7">
        <v>129.1</v>
      </c>
      <c r="AD122" s="7">
        <v>119.7</v>
      </c>
      <c r="AE122" s="7">
        <v>122.5</v>
      </c>
      <c r="AF122" s="7">
        <v>864.30000000000007</v>
      </c>
      <c r="AG122" s="7">
        <v>130.30000000000001</v>
      </c>
    </row>
    <row r="123" spans="1:33" x14ac:dyDescent="0.25">
      <c r="A123" s="48" t="s">
        <v>85</v>
      </c>
      <c r="B123">
        <v>2016</v>
      </c>
      <c r="C123" s="50" t="s">
        <v>167</v>
      </c>
      <c r="D123" s="7">
        <v>125</v>
      </c>
      <c r="E123" s="7">
        <v>142.1</v>
      </c>
      <c r="F123" s="7">
        <v>127</v>
      </c>
      <c r="G123" s="7">
        <v>130.4</v>
      </c>
      <c r="H123" s="7">
        <v>109.6</v>
      </c>
      <c r="I123" s="7">
        <v>133.5</v>
      </c>
      <c r="J123" s="7">
        <v>151.4</v>
      </c>
      <c r="K123" s="7">
        <v>182.8</v>
      </c>
      <c r="L123" s="7">
        <v>111.1</v>
      </c>
      <c r="M123" s="7">
        <v>141.5</v>
      </c>
      <c r="N123" s="7">
        <v>121.5</v>
      </c>
      <c r="O123" s="7">
        <v>136.30000000000001</v>
      </c>
      <c r="P123" s="7">
        <v>134.6</v>
      </c>
      <c r="Q123" s="7">
        <v>1746.7999999999997</v>
      </c>
      <c r="R123" s="7">
        <v>142.19999999999999</v>
      </c>
      <c r="S123" s="7">
        <v>127.2</v>
      </c>
      <c r="T123" s="7">
        <v>120.7</v>
      </c>
      <c r="U123" s="7">
        <v>126.2</v>
      </c>
      <c r="V123" s="7">
        <v>374.1</v>
      </c>
      <c r="W123" s="7">
        <v>126</v>
      </c>
      <c r="X123" s="7">
        <v>115</v>
      </c>
      <c r="Y123" s="7">
        <v>123.2</v>
      </c>
      <c r="Z123" s="7">
        <v>120.3</v>
      </c>
      <c r="AA123" s="7">
        <v>110.7</v>
      </c>
      <c r="AB123" s="7">
        <v>119.8</v>
      </c>
      <c r="AC123" s="7">
        <v>128</v>
      </c>
      <c r="AD123" s="7">
        <v>118.5</v>
      </c>
      <c r="AE123" s="7">
        <v>118.7</v>
      </c>
      <c r="AF123" s="7">
        <v>839.2</v>
      </c>
      <c r="AG123" s="7">
        <v>126.6</v>
      </c>
    </row>
    <row r="124" spans="1:33" x14ac:dyDescent="0.25">
      <c r="A124" s="48" t="s">
        <v>104</v>
      </c>
      <c r="B124">
        <v>2016</v>
      </c>
      <c r="C124" s="50" t="s">
        <v>167</v>
      </c>
      <c r="D124" s="7">
        <v>126.8</v>
      </c>
      <c r="E124" s="7">
        <v>139.1</v>
      </c>
      <c r="F124" s="7">
        <v>125.4</v>
      </c>
      <c r="G124" s="7">
        <v>131.69999999999999</v>
      </c>
      <c r="H124" s="7">
        <v>115</v>
      </c>
      <c r="I124" s="7">
        <v>136</v>
      </c>
      <c r="J124" s="7">
        <v>145.1</v>
      </c>
      <c r="K124" s="7">
        <v>171.7</v>
      </c>
      <c r="L124" s="7">
        <v>108.7</v>
      </c>
      <c r="M124" s="7">
        <v>135.30000000000001</v>
      </c>
      <c r="N124" s="7">
        <v>124.2</v>
      </c>
      <c r="O124" s="7">
        <v>137.4</v>
      </c>
      <c r="P124" s="7">
        <v>134</v>
      </c>
      <c r="Q124" s="7">
        <v>1730.4</v>
      </c>
      <c r="R124" s="7">
        <v>137.69999999999999</v>
      </c>
      <c r="S124" s="7">
        <v>132.19999999999999</v>
      </c>
      <c r="T124" s="7">
        <v>126.8</v>
      </c>
      <c r="U124" s="7">
        <v>131.4</v>
      </c>
      <c r="V124" s="7">
        <v>390.4</v>
      </c>
      <c r="W124" s="7">
        <v>126</v>
      </c>
      <c r="X124" s="7">
        <v>122.7</v>
      </c>
      <c r="Y124" s="7">
        <v>126</v>
      </c>
      <c r="Z124" s="7">
        <v>123.7</v>
      </c>
      <c r="AA124" s="7">
        <v>112.8</v>
      </c>
      <c r="AB124" s="7">
        <v>121.5</v>
      </c>
      <c r="AC124" s="7">
        <v>128.5</v>
      </c>
      <c r="AD124" s="7">
        <v>119.2</v>
      </c>
      <c r="AE124" s="7">
        <v>120.7</v>
      </c>
      <c r="AF124" s="7">
        <v>852.40000000000009</v>
      </c>
      <c r="AG124" s="7">
        <v>128.6</v>
      </c>
    </row>
    <row r="125" spans="1:33" x14ac:dyDescent="0.25">
      <c r="A125" s="48" t="s">
        <v>60</v>
      </c>
      <c r="B125">
        <v>2016</v>
      </c>
      <c r="C125" s="50" t="s">
        <v>177</v>
      </c>
      <c r="D125" s="7">
        <v>128.6</v>
      </c>
      <c r="E125" s="7">
        <v>138.6</v>
      </c>
      <c r="F125" s="7">
        <v>126.6</v>
      </c>
      <c r="G125" s="7">
        <v>133.6</v>
      </c>
      <c r="H125" s="7">
        <v>118.6</v>
      </c>
      <c r="I125" s="7">
        <v>137.4</v>
      </c>
      <c r="J125" s="7">
        <v>152.5</v>
      </c>
      <c r="K125" s="7">
        <v>169.2</v>
      </c>
      <c r="L125" s="7">
        <v>108.8</v>
      </c>
      <c r="M125" s="7">
        <v>133.1</v>
      </c>
      <c r="N125" s="7">
        <v>126.4</v>
      </c>
      <c r="O125" s="7">
        <v>139.19999999999999</v>
      </c>
      <c r="P125" s="7">
        <v>136</v>
      </c>
      <c r="Q125" s="7">
        <v>1748.6</v>
      </c>
      <c r="R125" s="7">
        <v>137.19999999999999</v>
      </c>
      <c r="S125" s="7">
        <v>136.30000000000001</v>
      </c>
      <c r="T125" s="7">
        <v>131.6</v>
      </c>
      <c r="U125" s="7">
        <v>135.6</v>
      </c>
      <c r="V125" s="7">
        <v>403.5</v>
      </c>
      <c r="W125" s="7">
        <v>125.5</v>
      </c>
      <c r="X125" s="7">
        <v>128</v>
      </c>
      <c r="Y125" s="7">
        <v>129.30000000000001</v>
      </c>
      <c r="Z125" s="7">
        <v>126.2</v>
      </c>
      <c r="AA125" s="7">
        <v>116.3</v>
      </c>
      <c r="AB125" s="7">
        <v>124.1</v>
      </c>
      <c r="AC125" s="7">
        <v>130.19999999999999</v>
      </c>
      <c r="AD125" s="7">
        <v>119.9</v>
      </c>
      <c r="AE125" s="7">
        <v>123.3</v>
      </c>
      <c r="AF125" s="7">
        <v>869.29999999999984</v>
      </c>
      <c r="AG125" s="7">
        <v>131.9</v>
      </c>
    </row>
    <row r="126" spans="1:33" x14ac:dyDescent="0.25">
      <c r="A126" s="48" t="s">
        <v>85</v>
      </c>
      <c r="B126">
        <v>2016</v>
      </c>
      <c r="C126" s="50" t="s">
        <v>177</v>
      </c>
      <c r="D126" s="7">
        <v>125.9</v>
      </c>
      <c r="E126" s="7">
        <v>143.9</v>
      </c>
      <c r="F126" s="7">
        <v>130.9</v>
      </c>
      <c r="G126" s="7">
        <v>131</v>
      </c>
      <c r="H126" s="7">
        <v>110.2</v>
      </c>
      <c r="I126" s="7">
        <v>135.5</v>
      </c>
      <c r="J126" s="7">
        <v>173.7</v>
      </c>
      <c r="K126" s="7">
        <v>184.4</v>
      </c>
      <c r="L126" s="7">
        <v>112</v>
      </c>
      <c r="M126" s="7">
        <v>142.80000000000001</v>
      </c>
      <c r="N126" s="7">
        <v>121.6</v>
      </c>
      <c r="O126" s="7">
        <v>136.9</v>
      </c>
      <c r="P126" s="7">
        <v>138.19999999999999</v>
      </c>
      <c r="Q126" s="7">
        <v>1787.0000000000002</v>
      </c>
      <c r="R126" s="7">
        <v>142.69999999999999</v>
      </c>
      <c r="S126" s="7">
        <v>127.6</v>
      </c>
      <c r="T126" s="7">
        <v>121.1</v>
      </c>
      <c r="U126" s="7">
        <v>126.6</v>
      </c>
      <c r="V126" s="7">
        <v>375.29999999999995</v>
      </c>
      <c r="W126" s="7">
        <v>125.5</v>
      </c>
      <c r="X126" s="7">
        <v>115.5</v>
      </c>
      <c r="Y126" s="7">
        <v>123.2</v>
      </c>
      <c r="Z126" s="7">
        <v>120.6</v>
      </c>
      <c r="AA126" s="7">
        <v>112.3</v>
      </c>
      <c r="AB126" s="7">
        <v>119.9</v>
      </c>
      <c r="AC126" s="7">
        <v>129.30000000000001</v>
      </c>
      <c r="AD126" s="7">
        <v>118.8</v>
      </c>
      <c r="AE126" s="7">
        <v>119.6</v>
      </c>
      <c r="AF126" s="7">
        <v>843.69999999999993</v>
      </c>
      <c r="AG126" s="7">
        <v>128.1</v>
      </c>
    </row>
    <row r="127" spans="1:33" x14ac:dyDescent="0.25">
      <c r="A127" s="48" t="s">
        <v>104</v>
      </c>
      <c r="B127">
        <v>2016</v>
      </c>
      <c r="C127" s="50" t="s">
        <v>177</v>
      </c>
      <c r="D127" s="7">
        <v>127.7</v>
      </c>
      <c r="E127" s="7">
        <v>140.5</v>
      </c>
      <c r="F127" s="7">
        <v>128.30000000000001</v>
      </c>
      <c r="G127" s="7">
        <v>132.6</v>
      </c>
      <c r="H127" s="7">
        <v>115.5</v>
      </c>
      <c r="I127" s="7">
        <v>136.5</v>
      </c>
      <c r="J127" s="7">
        <v>159.69999999999999</v>
      </c>
      <c r="K127" s="7">
        <v>174.3</v>
      </c>
      <c r="L127" s="7">
        <v>109.9</v>
      </c>
      <c r="M127" s="7">
        <v>136.30000000000001</v>
      </c>
      <c r="N127" s="7">
        <v>124.4</v>
      </c>
      <c r="O127" s="7">
        <v>138.1</v>
      </c>
      <c r="P127" s="7">
        <v>136.80000000000001</v>
      </c>
      <c r="Q127" s="7">
        <v>1760.6</v>
      </c>
      <c r="R127" s="7">
        <v>138.69999999999999</v>
      </c>
      <c r="S127" s="7">
        <v>132.9</v>
      </c>
      <c r="T127" s="7">
        <v>127.2</v>
      </c>
      <c r="U127" s="7">
        <v>132</v>
      </c>
      <c r="V127" s="7">
        <v>392.1</v>
      </c>
      <c r="W127" s="7">
        <v>125.5</v>
      </c>
      <c r="X127" s="7">
        <v>123.3</v>
      </c>
      <c r="Y127" s="7">
        <v>126.4</v>
      </c>
      <c r="Z127" s="7">
        <v>124.1</v>
      </c>
      <c r="AA127" s="7">
        <v>114.2</v>
      </c>
      <c r="AB127" s="7">
        <v>121.7</v>
      </c>
      <c r="AC127" s="7">
        <v>129.69999999999999</v>
      </c>
      <c r="AD127" s="7">
        <v>119.4</v>
      </c>
      <c r="AE127" s="7">
        <v>121.5</v>
      </c>
      <c r="AF127" s="7">
        <v>856.99999999999989</v>
      </c>
      <c r="AG127" s="7">
        <v>130.1</v>
      </c>
    </row>
    <row r="128" spans="1:33" x14ac:dyDescent="0.25">
      <c r="A128" s="48" t="s">
        <v>60</v>
      </c>
      <c r="B128">
        <v>2016</v>
      </c>
      <c r="C128" s="50" t="s">
        <v>194</v>
      </c>
      <c r="D128" s="7">
        <v>129.30000000000001</v>
      </c>
      <c r="E128" s="7">
        <v>139.5</v>
      </c>
      <c r="F128" s="7">
        <v>129.6</v>
      </c>
      <c r="G128" s="7">
        <v>134.5</v>
      </c>
      <c r="H128" s="7">
        <v>119.5</v>
      </c>
      <c r="I128" s="7">
        <v>138.5</v>
      </c>
      <c r="J128" s="7">
        <v>158.19999999999999</v>
      </c>
      <c r="K128" s="7">
        <v>171.8</v>
      </c>
      <c r="L128" s="7">
        <v>110.3</v>
      </c>
      <c r="M128" s="7">
        <v>134.30000000000001</v>
      </c>
      <c r="N128" s="7">
        <v>127.3</v>
      </c>
      <c r="O128" s="7">
        <v>139.9</v>
      </c>
      <c r="P128" s="7">
        <v>137.6</v>
      </c>
      <c r="Q128" s="7">
        <v>1770.2999999999997</v>
      </c>
      <c r="R128" s="7">
        <v>138</v>
      </c>
      <c r="S128" s="7">
        <v>137.19999999999999</v>
      </c>
      <c r="T128" s="7">
        <v>132.19999999999999</v>
      </c>
      <c r="U128" s="7">
        <v>136.5</v>
      </c>
      <c r="V128" s="7">
        <v>405.9</v>
      </c>
      <c r="W128" s="7">
        <v>126.4</v>
      </c>
      <c r="X128" s="7">
        <v>128.19999999999999</v>
      </c>
      <c r="Y128" s="7">
        <v>130</v>
      </c>
      <c r="Z128" s="7">
        <v>126.7</v>
      </c>
      <c r="AA128" s="7">
        <v>116.4</v>
      </c>
      <c r="AB128" s="7">
        <v>125.2</v>
      </c>
      <c r="AC128" s="7">
        <v>130.80000000000001</v>
      </c>
      <c r="AD128" s="7">
        <v>120.9</v>
      </c>
      <c r="AE128" s="7">
        <v>123.8</v>
      </c>
      <c r="AF128" s="7">
        <v>873.8</v>
      </c>
      <c r="AG128" s="7">
        <v>133</v>
      </c>
    </row>
    <row r="129" spans="1:33" x14ac:dyDescent="0.25">
      <c r="A129" s="48" t="s">
        <v>85</v>
      </c>
      <c r="B129">
        <v>2016</v>
      </c>
      <c r="C129" s="50" t="s">
        <v>194</v>
      </c>
      <c r="D129" s="7">
        <v>126.8</v>
      </c>
      <c r="E129" s="7">
        <v>144.19999999999999</v>
      </c>
      <c r="F129" s="7">
        <v>136.6</v>
      </c>
      <c r="G129" s="7">
        <v>131.80000000000001</v>
      </c>
      <c r="H129" s="7">
        <v>111</v>
      </c>
      <c r="I129" s="7">
        <v>137</v>
      </c>
      <c r="J129" s="7">
        <v>179.5</v>
      </c>
      <c r="K129" s="7">
        <v>188.4</v>
      </c>
      <c r="L129" s="7">
        <v>113.3</v>
      </c>
      <c r="M129" s="7">
        <v>143.9</v>
      </c>
      <c r="N129" s="7">
        <v>121.7</v>
      </c>
      <c r="O129" s="7">
        <v>137.5</v>
      </c>
      <c r="P129" s="7">
        <v>139.80000000000001</v>
      </c>
      <c r="Q129" s="7">
        <v>1811.5000000000002</v>
      </c>
      <c r="R129" s="7">
        <v>142.9</v>
      </c>
      <c r="S129" s="7">
        <v>127.9</v>
      </c>
      <c r="T129" s="7">
        <v>121.1</v>
      </c>
      <c r="U129" s="7">
        <v>126.9</v>
      </c>
      <c r="V129" s="7">
        <v>375.9</v>
      </c>
      <c r="W129" s="7">
        <v>126.4</v>
      </c>
      <c r="X129" s="7">
        <v>115.5</v>
      </c>
      <c r="Y129" s="7">
        <v>123.5</v>
      </c>
      <c r="Z129" s="7">
        <v>120.9</v>
      </c>
      <c r="AA129" s="7">
        <v>111.7</v>
      </c>
      <c r="AB129" s="7">
        <v>120.3</v>
      </c>
      <c r="AC129" s="7">
        <v>130.80000000000001</v>
      </c>
      <c r="AD129" s="7">
        <v>120</v>
      </c>
      <c r="AE129" s="7">
        <v>119.9</v>
      </c>
      <c r="AF129" s="7">
        <v>847.1</v>
      </c>
      <c r="AG129" s="7">
        <v>129</v>
      </c>
    </row>
    <row r="130" spans="1:33" x14ac:dyDescent="0.25">
      <c r="A130" s="48" t="s">
        <v>104</v>
      </c>
      <c r="B130">
        <v>2016</v>
      </c>
      <c r="C130" s="50" t="s">
        <v>194</v>
      </c>
      <c r="D130" s="7">
        <v>128.5</v>
      </c>
      <c r="E130" s="7">
        <v>141.19999999999999</v>
      </c>
      <c r="F130" s="7">
        <v>132.30000000000001</v>
      </c>
      <c r="G130" s="7">
        <v>133.5</v>
      </c>
      <c r="H130" s="7">
        <v>116.4</v>
      </c>
      <c r="I130" s="7">
        <v>137.80000000000001</v>
      </c>
      <c r="J130" s="7">
        <v>165.4</v>
      </c>
      <c r="K130" s="7">
        <v>177.4</v>
      </c>
      <c r="L130" s="7">
        <v>111.3</v>
      </c>
      <c r="M130" s="7">
        <v>137.5</v>
      </c>
      <c r="N130" s="7">
        <v>125</v>
      </c>
      <c r="O130" s="7">
        <v>138.80000000000001</v>
      </c>
      <c r="P130" s="7">
        <v>138.4</v>
      </c>
      <c r="Q130" s="7">
        <v>1783.5</v>
      </c>
      <c r="R130" s="7">
        <v>139.30000000000001</v>
      </c>
      <c r="S130" s="7">
        <v>133.5</v>
      </c>
      <c r="T130" s="7">
        <v>127.6</v>
      </c>
      <c r="U130" s="7">
        <v>132.69999999999999</v>
      </c>
      <c r="V130" s="7">
        <v>393.8</v>
      </c>
      <c r="W130" s="7">
        <v>126.4</v>
      </c>
      <c r="X130" s="7">
        <v>123.4</v>
      </c>
      <c r="Y130" s="7">
        <v>126.9</v>
      </c>
      <c r="Z130" s="7">
        <v>124.5</v>
      </c>
      <c r="AA130" s="7">
        <v>113.9</v>
      </c>
      <c r="AB130" s="7">
        <v>122.4</v>
      </c>
      <c r="AC130" s="7">
        <v>130.80000000000001</v>
      </c>
      <c r="AD130" s="7">
        <v>120.5</v>
      </c>
      <c r="AE130" s="7">
        <v>121.9</v>
      </c>
      <c r="AF130" s="7">
        <v>860.9</v>
      </c>
      <c r="AG130" s="7">
        <v>131.1</v>
      </c>
    </row>
    <row r="131" spans="1:33" x14ac:dyDescent="0.25">
      <c r="A131" s="48" t="s">
        <v>60</v>
      </c>
      <c r="B131">
        <v>2016</v>
      </c>
      <c r="C131" s="50" t="s">
        <v>213</v>
      </c>
      <c r="D131" s="7">
        <v>130.1</v>
      </c>
      <c r="E131" s="7">
        <v>138.80000000000001</v>
      </c>
      <c r="F131" s="7">
        <v>130.30000000000001</v>
      </c>
      <c r="G131" s="7">
        <v>135.30000000000001</v>
      </c>
      <c r="H131" s="7">
        <v>119.9</v>
      </c>
      <c r="I131" s="7">
        <v>140.19999999999999</v>
      </c>
      <c r="J131" s="7">
        <v>156.9</v>
      </c>
      <c r="K131" s="7">
        <v>172.2</v>
      </c>
      <c r="L131" s="7">
        <v>112.1</v>
      </c>
      <c r="M131" s="7">
        <v>134.9</v>
      </c>
      <c r="N131" s="7">
        <v>128.1</v>
      </c>
      <c r="O131" s="7">
        <v>140.69999999999999</v>
      </c>
      <c r="P131" s="7">
        <v>138</v>
      </c>
      <c r="Q131" s="7">
        <v>1777.4999999999998</v>
      </c>
      <c r="R131" s="7">
        <v>138.9</v>
      </c>
      <c r="S131" s="7">
        <v>137.80000000000001</v>
      </c>
      <c r="T131" s="7">
        <v>133</v>
      </c>
      <c r="U131" s="7">
        <v>137.1</v>
      </c>
      <c r="V131" s="7">
        <v>407.9</v>
      </c>
      <c r="W131" s="7">
        <v>127.3</v>
      </c>
      <c r="X131" s="7">
        <v>129.1</v>
      </c>
      <c r="Y131" s="7">
        <v>130.6</v>
      </c>
      <c r="Z131" s="7">
        <v>127</v>
      </c>
      <c r="AA131" s="7">
        <v>116</v>
      </c>
      <c r="AB131" s="7">
        <v>125.5</v>
      </c>
      <c r="AC131" s="7">
        <v>131.9</v>
      </c>
      <c r="AD131" s="7">
        <v>122</v>
      </c>
      <c r="AE131" s="7">
        <v>124.2</v>
      </c>
      <c r="AF131" s="7">
        <v>877.2</v>
      </c>
      <c r="AG131" s="7">
        <v>133.5</v>
      </c>
    </row>
    <row r="132" spans="1:33" x14ac:dyDescent="0.25">
      <c r="A132" s="48" t="s">
        <v>85</v>
      </c>
      <c r="B132">
        <v>2016</v>
      </c>
      <c r="C132" s="50" t="s">
        <v>213</v>
      </c>
      <c r="D132" s="7">
        <v>127.6</v>
      </c>
      <c r="E132" s="7">
        <v>140.30000000000001</v>
      </c>
      <c r="F132" s="7">
        <v>133.69999999999999</v>
      </c>
      <c r="G132" s="7">
        <v>132.19999999999999</v>
      </c>
      <c r="H132" s="7">
        <v>111.8</v>
      </c>
      <c r="I132" s="7">
        <v>135.80000000000001</v>
      </c>
      <c r="J132" s="7">
        <v>163.5</v>
      </c>
      <c r="K132" s="7">
        <v>182.3</v>
      </c>
      <c r="L132" s="7">
        <v>114.6</v>
      </c>
      <c r="M132" s="7">
        <v>144.6</v>
      </c>
      <c r="N132" s="7">
        <v>121.9</v>
      </c>
      <c r="O132" s="7">
        <v>138.1</v>
      </c>
      <c r="P132" s="7">
        <v>137.6</v>
      </c>
      <c r="Q132" s="7">
        <v>1783.9999999999995</v>
      </c>
      <c r="R132" s="7">
        <v>143.6</v>
      </c>
      <c r="S132" s="7">
        <v>128.30000000000001</v>
      </c>
      <c r="T132" s="7">
        <v>121.4</v>
      </c>
      <c r="U132" s="7">
        <v>127.3</v>
      </c>
      <c r="V132" s="7">
        <v>377</v>
      </c>
      <c r="W132" s="7">
        <v>127.3</v>
      </c>
      <c r="X132" s="7">
        <v>114.7</v>
      </c>
      <c r="Y132" s="7">
        <v>123.9</v>
      </c>
      <c r="Z132" s="7">
        <v>121.2</v>
      </c>
      <c r="AA132" s="7">
        <v>110.4</v>
      </c>
      <c r="AB132" s="7">
        <v>120.6</v>
      </c>
      <c r="AC132" s="7">
        <v>131.5</v>
      </c>
      <c r="AD132" s="7">
        <v>120.9</v>
      </c>
      <c r="AE132" s="7">
        <v>119.9</v>
      </c>
      <c r="AF132" s="7">
        <v>848.4</v>
      </c>
      <c r="AG132" s="7">
        <v>128.4</v>
      </c>
    </row>
    <row r="133" spans="1:33" x14ac:dyDescent="0.25">
      <c r="A133" s="48" t="s">
        <v>104</v>
      </c>
      <c r="B133">
        <v>2016</v>
      </c>
      <c r="C133" s="50" t="s">
        <v>213</v>
      </c>
      <c r="D133" s="7">
        <v>129.30000000000001</v>
      </c>
      <c r="E133" s="7">
        <v>139.30000000000001</v>
      </c>
      <c r="F133" s="7">
        <v>131.6</v>
      </c>
      <c r="G133" s="7">
        <v>134.1</v>
      </c>
      <c r="H133" s="7">
        <v>116.9</v>
      </c>
      <c r="I133" s="7">
        <v>138.1</v>
      </c>
      <c r="J133" s="7">
        <v>159.1</v>
      </c>
      <c r="K133" s="7">
        <v>175.6</v>
      </c>
      <c r="L133" s="7">
        <v>112.9</v>
      </c>
      <c r="M133" s="7">
        <v>138.1</v>
      </c>
      <c r="N133" s="7">
        <v>125.5</v>
      </c>
      <c r="O133" s="7">
        <v>139.5</v>
      </c>
      <c r="P133" s="7">
        <v>137.9</v>
      </c>
      <c r="Q133" s="7">
        <v>1777.9</v>
      </c>
      <c r="R133" s="7">
        <v>140.19999999999999</v>
      </c>
      <c r="S133" s="7">
        <v>134.1</v>
      </c>
      <c r="T133" s="7">
        <v>128.19999999999999</v>
      </c>
      <c r="U133" s="7">
        <v>133.19999999999999</v>
      </c>
      <c r="V133" s="7">
        <v>395.49999999999994</v>
      </c>
      <c r="W133" s="7">
        <v>127.3</v>
      </c>
      <c r="X133" s="7">
        <v>123.6</v>
      </c>
      <c r="Y133" s="7">
        <v>127.4</v>
      </c>
      <c r="Z133" s="7">
        <v>124.8</v>
      </c>
      <c r="AA133" s="7">
        <v>113.1</v>
      </c>
      <c r="AB133" s="7">
        <v>122.7</v>
      </c>
      <c r="AC133" s="7">
        <v>131.69999999999999</v>
      </c>
      <c r="AD133" s="7">
        <v>121.5</v>
      </c>
      <c r="AE133" s="7">
        <v>122.1</v>
      </c>
      <c r="AF133" s="7">
        <v>863.3</v>
      </c>
      <c r="AG133" s="7">
        <v>131.1</v>
      </c>
    </row>
    <row r="134" spans="1:33" x14ac:dyDescent="0.25">
      <c r="A134" s="48" t="s">
        <v>60</v>
      </c>
      <c r="B134">
        <v>2016</v>
      </c>
      <c r="C134" s="50" t="s">
        <v>228</v>
      </c>
      <c r="D134" s="7">
        <v>130.80000000000001</v>
      </c>
      <c r="E134" s="7">
        <v>138.19999999999999</v>
      </c>
      <c r="F134" s="7">
        <v>130.5</v>
      </c>
      <c r="G134" s="7">
        <v>135.5</v>
      </c>
      <c r="H134" s="7">
        <v>120.2</v>
      </c>
      <c r="I134" s="7">
        <v>139.19999999999999</v>
      </c>
      <c r="J134" s="7">
        <v>149.5</v>
      </c>
      <c r="K134" s="7">
        <v>170.4</v>
      </c>
      <c r="L134" s="7">
        <v>113.1</v>
      </c>
      <c r="M134" s="7">
        <v>135.80000000000001</v>
      </c>
      <c r="N134" s="7">
        <v>128.80000000000001</v>
      </c>
      <c r="O134" s="7">
        <v>141.5</v>
      </c>
      <c r="P134" s="7">
        <v>137.19999999999999</v>
      </c>
      <c r="Q134" s="7">
        <v>1770.7</v>
      </c>
      <c r="R134" s="7">
        <v>139.9</v>
      </c>
      <c r="S134" s="7">
        <v>138.5</v>
      </c>
      <c r="T134" s="7">
        <v>133.5</v>
      </c>
      <c r="U134" s="7">
        <v>137.80000000000001</v>
      </c>
      <c r="V134" s="7">
        <v>409.8</v>
      </c>
      <c r="W134" s="7">
        <v>127.9</v>
      </c>
      <c r="X134" s="7">
        <v>129.69999999999999</v>
      </c>
      <c r="Y134" s="7">
        <v>131.1</v>
      </c>
      <c r="Z134" s="7">
        <v>127.8</v>
      </c>
      <c r="AA134" s="7">
        <v>117</v>
      </c>
      <c r="AB134" s="7">
        <v>125.7</v>
      </c>
      <c r="AC134" s="7">
        <v>132.19999999999999</v>
      </c>
      <c r="AD134" s="7">
        <v>122.8</v>
      </c>
      <c r="AE134" s="7">
        <v>124.9</v>
      </c>
      <c r="AF134" s="7">
        <v>881.49999999999989</v>
      </c>
      <c r="AG134" s="7">
        <v>133.4</v>
      </c>
    </row>
    <row r="135" spans="1:33" x14ac:dyDescent="0.25">
      <c r="A135" s="48" t="s">
        <v>85</v>
      </c>
      <c r="B135">
        <v>2016</v>
      </c>
      <c r="C135" s="50" t="s">
        <v>228</v>
      </c>
      <c r="D135" s="7">
        <v>128.1</v>
      </c>
      <c r="E135" s="7">
        <v>137.69999999999999</v>
      </c>
      <c r="F135" s="7">
        <v>130.6</v>
      </c>
      <c r="G135" s="7">
        <v>132.6</v>
      </c>
      <c r="H135" s="7">
        <v>111.9</v>
      </c>
      <c r="I135" s="7">
        <v>132.5</v>
      </c>
      <c r="J135" s="7">
        <v>152.9</v>
      </c>
      <c r="K135" s="7">
        <v>173.6</v>
      </c>
      <c r="L135" s="7">
        <v>115.1</v>
      </c>
      <c r="M135" s="7">
        <v>144.80000000000001</v>
      </c>
      <c r="N135" s="7">
        <v>122.1</v>
      </c>
      <c r="O135" s="7">
        <v>138.80000000000001</v>
      </c>
      <c r="P135" s="7">
        <v>135.69999999999999</v>
      </c>
      <c r="Q135" s="7">
        <v>1756.3999999999996</v>
      </c>
      <c r="R135" s="7">
        <v>143.9</v>
      </c>
      <c r="S135" s="7">
        <v>128.69999999999999</v>
      </c>
      <c r="T135" s="7">
        <v>121.6</v>
      </c>
      <c r="U135" s="7">
        <v>127.7</v>
      </c>
      <c r="V135" s="7">
        <v>378</v>
      </c>
      <c r="W135" s="7">
        <v>127.9</v>
      </c>
      <c r="X135" s="7">
        <v>114.8</v>
      </c>
      <c r="Y135" s="7">
        <v>124.3</v>
      </c>
      <c r="Z135" s="7">
        <v>121.4</v>
      </c>
      <c r="AA135" s="7">
        <v>111.8</v>
      </c>
      <c r="AB135" s="7">
        <v>120.8</v>
      </c>
      <c r="AC135" s="7">
        <v>131.6</v>
      </c>
      <c r="AD135" s="7">
        <v>121.2</v>
      </c>
      <c r="AE135" s="7">
        <v>120.5</v>
      </c>
      <c r="AF135" s="7">
        <v>851.6</v>
      </c>
      <c r="AG135" s="7">
        <v>128</v>
      </c>
    </row>
    <row r="136" spans="1:33" x14ac:dyDescent="0.25">
      <c r="A136" s="48" t="s">
        <v>104</v>
      </c>
      <c r="B136">
        <v>2016</v>
      </c>
      <c r="C136" s="50" t="s">
        <v>228</v>
      </c>
      <c r="D136" s="7">
        <v>129.9</v>
      </c>
      <c r="E136" s="7">
        <v>138</v>
      </c>
      <c r="F136" s="7">
        <v>130.5</v>
      </c>
      <c r="G136" s="7">
        <v>134.4</v>
      </c>
      <c r="H136" s="7">
        <v>117.2</v>
      </c>
      <c r="I136" s="7">
        <v>136.1</v>
      </c>
      <c r="J136" s="7">
        <v>150.69999999999999</v>
      </c>
      <c r="K136" s="7">
        <v>171.5</v>
      </c>
      <c r="L136" s="7">
        <v>113.8</v>
      </c>
      <c r="M136" s="7">
        <v>138.80000000000001</v>
      </c>
      <c r="N136" s="7">
        <v>126</v>
      </c>
      <c r="O136" s="7">
        <v>140.19999999999999</v>
      </c>
      <c r="P136" s="7">
        <v>136.6</v>
      </c>
      <c r="Q136" s="7">
        <v>1763.6999999999998</v>
      </c>
      <c r="R136" s="7">
        <v>141</v>
      </c>
      <c r="S136" s="7">
        <v>134.6</v>
      </c>
      <c r="T136" s="7">
        <v>128.6</v>
      </c>
      <c r="U136" s="7">
        <v>133.80000000000001</v>
      </c>
      <c r="V136" s="7">
        <v>397</v>
      </c>
      <c r="W136" s="7">
        <v>127.9</v>
      </c>
      <c r="X136" s="7">
        <v>124.1</v>
      </c>
      <c r="Y136" s="7">
        <v>127.9</v>
      </c>
      <c r="Z136" s="7">
        <v>125.4</v>
      </c>
      <c r="AA136" s="7">
        <v>114.3</v>
      </c>
      <c r="AB136" s="7">
        <v>122.9</v>
      </c>
      <c r="AC136" s="7">
        <v>131.80000000000001</v>
      </c>
      <c r="AD136" s="7">
        <v>122.1</v>
      </c>
      <c r="AE136" s="7">
        <v>122.8</v>
      </c>
      <c r="AF136" s="7">
        <v>867.19999999999993</v>
      </c>
      <c r="AG136" s="7">
        <v>130.9</v>
      </c>
    </row>
    <row r="137" spans="1:33" x14ac:dyDescent="0.25">
      <c r="A137" s="48" t="s">
        <v>60</v>
      </c>
      <c r="B137">
        <v>2016</v>
      </c>
      <c r="C137" s="50" t="s">
        <v>238</v>
      </c>
      <c r="D137" s="7">
        <v>131.30000000000001</v>
      </c>
      <c r="E137" s="7">
        <v>137.6</v>
      </c>
      <c r="F137" s="7">
        <v>130.1</v>
      </c>
      <c r="G137" s="7">
        <v>136</v>
      </c>
      <c r="H137" s="7">
        <v>120.8</v>
      </c>
      <c r="I137" s="7">
        <v>138.4</v>
      </c>
      <c r="J137" s="7">
        <v>149.19999999999999</v>
      </c>
      <c r="K137" s="7">
        <v>170.2</v>
      </c>
      <c r="L137" s="7">
        <v>113.4</v>
      </c>
      <c r="M137" s="7">
        <v>136.30000000000001</v>
      </c>
      <c r="N137" s="7">
        <v>128.69999999999999</v>
      </c>
      <c r="O137" s="7">
        <v>142.4</v>
      </c>
      <c r="P137" s="7">
        <v>137.4</v>
      </c>
      <c r="Q137" s="7">
        <v>1771.8000000000002</v>
      </c>
      <c r="R137" s="7">
        <v>140.9</v>
      </c>
      <c r="S137" s="7">
        <v>139.6</v>
      </c>
      <c r="T137" s="7">
        <v>134.30000000000001</v>
      </c>
      <c r="U137" s="7">
        <v>138.80000000000001</v>
      </c>
      <c r="V137" s="7">
        <v>412.7</v>
      </c>
      <c r="W137" s="7">
        <v>128.69999999999999</v>
      </c>
      <c r="X137" s="7">
        <v>129.80000000000001</v>
      </c>
      <c r="Y137" s="7">
        <v>131.80000000000001</v>
      </c>
      <c r="Z137" s="7">
        <v>128.69999999999999</v>
      </c>
      <c r="AA137" s="7">
        <v>117.8</v>
      </c>
      <c r="AB137" s="7">
        <v>126.5</v>
      </c>
      <c r="AC137" s="7">
        <v>133</v>
      </c>
      <c r="AD137" s="7">
        <v>123</v>
      </c>
      <c r="AE137" s="7">
        <v>125.7</v>
      </c>
      <c r="AF137" s="7">
        <v>886.5</v>
      </c>
      <c r="AG137" s="7">
        <v>133.80000000000001</v>
      </c>
    </row>
    <row r="138" spans="1:33" x14ac:dyDescent="0.25">
      <c r="A138" s="48" t="s">
        <v>85</v>
      </c>
      <c r="B138">
        <v>2016</v>
      </c>
      <c r="C138" s="50" t="s">
        <v>238</v>
      </c>
      <c r="D138" s="7">
        <v>128.69999999999999</v>
      </c>
      <c r="E138" s="7">
        <v>138.4</v>
      </c>
      <c r="F138" s="7">
        <v>130.30000000000001</v>
      </c>
      <c r="G138" s="7">
        <v>132.69999999999999</v>
      </c>
      <c r="H138" s="7">
        <v>112.5</v>
      </c>
      <c r="I138" s="7">
        <v>130.4</v>
      </c>
      <c r="J138" s="7">
        <v>155.1</v>
      </c>
      <c r="K138" s="7">
        <v>175.7</v>
      </c>
      <c r="L138" s="7">
        <v>115.4</v>
      </c>
      <c r="M138" s="7">
        <v>145.30000000000001</v>
      </c>
      <c r="N138" s="7">
        <v>122.5</v>
      </c>
      <c r="O138" s="7">
        <v>139.6</v>
      </c>
      <c r="P138" s="7">
        <v>136.30000000000001</v>
      </c>
      <c r="Q138" s="7">
        <v>1762.8999999999999</v>
      </c>
      <c r="R138" s="7">
        <v>144.30000000000001</v>
      </c>
      <c r="S138" s="7">
        <v>129.1</v>
      </c>
      <c r="T138" s="7">
        <v>121.9</v>
      </c>
      <c r="U138" s="7">
        <v>128</v>
      </c>
      <c r="V138" s="7">
        <v>379</v>
      </c>
      <c r="W138" s="7">
        <v>128.69999999999999</v>
      </c>
      <c r="X138" s="7">
        <v>115.2</v>
      </c>
      <c r="Y138" s="7">
        <v>124.5</v>
      </c>
      <c r="Z138" s="7">
        <v>121.8</v>
      </c>
      <c r="AA138" s="7">
        <v>112.8</v>
      </c>
      <c r="AB138" s="7">
        <v>121.2</v>
      </c>
      <c r="AC138" s="7">
        <v>131.9</v>
      </c>
      <c r="AD138" s="7">
        <v>120.8</v>
      </c>
      <c r="AE138" s="7">
        <v>120.9</v>
      </c>
      <c r="AF138" s="7">
        <v>853.9</v>
      </c>
      <c r="AG138" s="7">
        <v>128.6</v>
      </c>
    </row>
    <row r="139" spans="1:33" x14ac:dyDescent="0.25">
      <c r="A139" s="48" t="s">
        <v>104</v>
      </c>
      <c r="B139">
        <v>2016</v>
      </c>
      <c r="C139" s="50" t="s">
        <v>238</v>
      </c>
      <c r="D139" s="7">
        <v>130.5</v>
      </c>
      <c r="E139" s="7">
        <v>137.9</v>
      </c>
      <c r="F139" s="7">
        <v>130.19999999999999</v>
      </c>
      <c r="G139" s="7">
        <v>134.80000000000001</v>
      </c>
      <c r="H139" s="7">
        <v>117.8</v>
      </c>
      <c r="I139" s="7">
        <v>134.69999999999999</v>
      </c>
      <c r="J139" s="7">
        <v>151.19999999999999</v>
      </c>
      <c r="K139" s="7">
        <v>172.1</v>
      </c>
      <c r="L139" s="7">
        <v>114.1</v>
      </c>
      <c r="M139" s="7">
        <v>139.30000000000001</v>
      </c>
      <c r="N139" s="7">
        <v>126.1</v>
      </c>
      <c r="O139" s="7">
        <v>141.1</v>
      </c>
      <c r="P139" s="7">
        <v>137</v>
      </c>
      <c r="Q139" s="7">
        <v>1766.7999999999995</v>
      </c>
      <c r="R139" s="7">
        <v>141.80000000000001</v>
      </c>
      <c r="S139" s="7">
        <v>135.5</v>
      </c>
      <c r="T139" s="7">
        <v>129.1</v>
      </c>
      <c r="U139" s="7">
        <v>134.5</v>
      </c>
      <c r="V139" s="7">
        <v>399.1</v>
      </c>
      <c r="W139" s="7">
        <v>128.69999999999999</v>
      </c>
      <c r="X139" s="7">
        <v>124.3</v>
      </c>
      <c r="Y139" s="7">
        <v>128.4</v>
      </c>
      <c r="Z139" s="7">
        <v>126.1</v>
      </c>
      <c r="AA139" s="7">
        <v>115.2</v>
      </c>
      <c r="AB139" s="7">
        <v>123.5</v>
      </c>
      <c r="AC139" s="7">
        <v>132.4</v>
      </c>
      <c r="AD139" s="7">
        <v>122.1</v>
      </c>
      <c r="AE139" s="7">
        <v>123.4</v>
      </c>
      <c r="AF139" s="7">
        <v>871.1</v>
      </c>
      <c r="AG139" s="7">
        <v>131.4</v>
      </c>
    </row>
    <row r="140" spans="1:33" x14ac:dyDescent="0.25">
      <c r="A140" s="48" t="s">
        <v>60</v>
      </c>
      <c r="B140">
        <v>2016</v>
      </c>
      <c r="C140" s="50" t="s">
        <v>264</v>
      </c>
      <c r="D140" s="7">
        <v>132</v>
      </c>
      <c r="E140" s="7">
        <v>137.4</v>
      </c>
      <c r="F140" s="7">
        <v>130.6</v>
      </c>
      <c r="G140" s="7">
        <v>136.19999999999999</v>
      </c>
      <c r="H140" s="7">
        <v>121.1</v>
      </c>
      <c r="I140" s="7">
        <v>136.9</v>
      </c>
      <c r="J140" s="7">
        <v>141.80000000000001</v>
      </c>
      <c r="K140" s="7">
        <v>170</v>
      </c>
      <c r="L140" s="7">
        <v>113.4</v>
      </c>
      <c r="M140" s="7">
        <v>136.80000000000001</v>
      </c>
      <c r="N140" s="7">
        <v>128.69999999999999</v>
      </c>
      <c r="O140" s="7">
        <v>143.1</v>
      </c>
      <c r="P140" s="7">
        <v>136.6</v>
      </c>
      <c r="Q140" s="7">
        <v>1764.6</v>
      </c>
      <c r="R140" s="7">
        <v>141.19999999999999</v>
      </c>
      <c r="S140" s="7">
        <v>139.9</v>
      </c>
      <c r="T140" s="7">
        <v>134.5</v>
      </c>
      <c r="U140" s="7">
        <v>139.19999999999999</v>
      </c>
      <c r="V140" s="7">
        <v>413.59999999999997</v>
      </c>
      <c r="W140" s="7">
        <v>129.1</v>
      </c>
      <c r="X140" s="7">
        <v>130.30000000000001</v>
      </c>
      <c r="Y140" s="7">
        <v>132.1</v>
      </c>
      <c r="Z140" s="7">
        <v>129.1</v>
      </c>
      <c r="AA140" s="7">
        <v>118.2</v>
      </c>
      <c r="AB140" s="7">
        <v>126.9</v>
      </c>
      <c r="AC140" s="7">
        <v>133.69999999999999</v>
      </c>
      <c r="AD140" s="7">
        <v>123.5</v>
      </c>
      <c r="AE140" s="7">
        <v>126.1</v>
      </c>
      <c r="AF140" s="7">
        <v>889.6</v>
      </c>
      <c r="AG140" s="7">
        <v>133.6</v>
      </c>
    </row>
    <row r="141" spans="1:33" x14ac:dyDescent="0.25">
      <c r="A141" s="48" t="s">
        <v>85</v>
      </c>
      <c r="B141">
        <v>2016</v>
      </c>
      <c r="C141" s="50" t="s">
        <v>264</v>
      </c>
      <c r="D141" s="7">
        <v>130.19999999999999</v>
      </c>
      <c r="E141" s="7">
        <v>138.5</v>
      </c>
      <c r="F141" s="7">
        <v>134.1</v>
      </c>
      <c r="G141" s="7">
        <v>132.9</v>
      </c>
      <c r="H141" s="7">
        <v>112.6</v>
      </c>
      <c r="I141" s="7">
        <v>130.80000000000001</v>
      </c>
      <c r="J141" s="7">
        <v>142</v>
      </c>
      <c r="K141" s="7">
        <v>174.9</v>
      </c>
      <c r="L141" s="7">
        <v>115.6</v>
      </c>
      <c r="M141" s="7">
        <v>145.4</v>
      </c>
      <c r="N141" s="7">
        <v>122.7</v>
      </c>
      <c r="O141" s="7">
        <v>140.30000000000001</v>
      </c>
      <c r="P141" s="7">
        <v>135.19999999999999</v>
      </c>
      <c r="Q141" s="7">
        <v>1755.2</v>
      </c>
      <c r="R141" s="7">
        <v>144.30000000000001</v>
      </c>
      <c r="S141" s="7">
        <v>129.6</v>
      </c>
      <c r="T141" s="7">
        <v>122.1</v>
      </c>
      <c r="U141" s="7">
        <v>128.5</v>
      </c>
      <c r="V141" s="7">
        <v>380.2</v>
      </c>
      <c r="W141" s="7">
        <v>129.1</v>
      </c>
      <c r="X141" s="7">
        <v>116.2</v>
      </c>
      <c r="Y141" s="7">
        <v>124.7</v>
      </c>
      <c r="Z141" s="7">
        <v>122.1</v>
      </c>
      <c r="AA141" s="7">
        <v>113.4</v>
      </c>
      <c r="AB141" s="7">
        <v>121.7</v>
      </c>
      <c r="AC141" s="7">
        <v>132.1</v>
      </c>
      <c r="AD141" s="7">
        <v>121.3</v>
      </c>
      <c r="AE141" s="7">
        <v>121.3</v>
      </c>
      <c r="AF141" s="7">
        <v>856.59999999999991</v>
      </c>
      <c r="AG141" s="7">
        <v>128.5</v>
      </c>
    </row>
    <row r="142" spans="1:33" x14ac:dyDescent="0.25">
      <c r="A142" s="48" t="s">
        <v>104</v>
      </c>
      <c r="B142">
        <v>2016</v>
      </c>
      <c r="C142" s="50" t="s">
        <v>264</v>
      </c>
      <c r="D142" s="7">
        <v>131.4</v>
      </c>
      <c r="E142" s="7">
        <v>137.80000000000001</v>
      </c>
      <c r="F142" s="7">
        <v>132</v>
      </c>
      <c r="G142" s="7">
        <v>135</v>
      </c>
      <c r="H142" s="7">
        <v>118</v>
      </c>
      <c r="I142" s="7">
        <v>134.1</v>
      </c>
      <c r="J142" s="7">
        <v>141.9</v>
      </c>
      <c r="K142" s="7">
        <v>171.7</v>
      </c>
      <c r="L142" s="7">
        <v>114.1</v>
      </c>
      <c r="M142" s="7">
        <v>139.69999999999999</v>
      </c>
      <c r="N142" s="7">
        <v>126.2</v>
      </c>
      <c r="O142" s="7">
        <v>141.80000000000001</v>
      </c>
      <c r="P142" s="7">
        <v>136.1</v>
      </c>
      <c r="Q142" s="7">
        <v>1759.8</v>
      </c>
      <c r="R142" s="7">
        <v>142</v>
      </c>
      <c r="S142" s="7">
        <v>135.80000000000001</v>
      </c>
      <c r="T142" s="7">
        <v>129.30000000000001</v>
      </c>
      <c r="U142" s="7">
        <v>135</v>
      </c>
      <c r="V142" s="7">
        <v>400.1</v>
      </c>
      <c r="W142" s="7">
        <v>129.1</v>
      </c>
      <c r="X142" s="7">
        <v>125</v>
      </c>
      <c r="Y142" s="7">
        <v>128.6</v>
      </c>
      <c r="Z142" s="7">
        <v>126.4</v>
      </c>
      <c r="AA142" s="7">
        <v>115.7</v>
      </c>
      <c r="AB142" s="7">
        <v>124</v>
      </c>
      <c r="AC142" s="7">
        <v>132.80000000000001</v>
      </c>
      <c r="AD142" s="7">
        <v>122.6</v>
      </c>
      <c r="AE142" s="7">
        <v>123.8</v>
      </c>
      <c r="AF142" s="7">
        <v>873.9</v>
      </c>
      <c r="AG142" s="7">
        <v>131.19999999999999</v>
      </c>
    </row>
    <row r="143" spans="1:33" x14ac:dyDescent="0.25">
      <c r="A143" s="48" t="s">
        <v>60</v>
      </c>
      <c r="B143">
        <v>2016</v>
      </c>
      <c r="C143" s="50" t="s">
        <v>273</v>
      </c>
      <c r="D143" s="7">
        <v>132.6</v>
      </c>
      <c r="E143" s="7">
        <v>137.30000000000001</v>
      </c>
      <c r="F143" s="7">
        <v>131.6</v>
      </c>
      <c r="G143" s="7">
        <v>136.30000000000001</v>
      </c>
      <c r="H143" s="7">
        <v>121.6</v>
      </c>
      <c r="I143" s="7">
        <v>135.6</v>
      </c>
      <c r="J143" s="7">
        <v>127.5</v>
      </c>
      <c r="K143" s="7">
        <v>167.9</v>
      </c>
      <c r="L143" s="7">
        <v>113.8</v>
      </c>
      <c r="M143" s="7">
        <v>137.5</v>
      </c>
      <c r="N143" s="7">
        <v>129.1</v>
      </c>
      <c r="O143" s="7">
        <v>143.6</v>
      </c>
      <c r="P143" s="7">
        <v>134.69999999999999</v>
      </c>
      <c r="Q143" s="7">
        <v>1749.1</v>
      </c>
      <c r="R143" s="7">
        <v>142.4</v>
      </c>
      <c r="S143" s="7">
        <v>140.4</v>
      </c>
      <c r="T143" s="7">
        <v>135.19999999999999</v>
      </c>
      <c r="U143" s="7">
        <v>139.69999999999999</v>
      </c>
      <c r="V143" s="7">
        <v>415.3</v>
      </c>
      <c r="W143" s="7">
        <v>128.5</v>
      </c>
      <c r="X143" s="7">
        <v>132</v>
      </c>
      <c r="Y143" s="7">
        <v>132.9</v>
      </c>
      <c r="Z143" s="7">
        <v>129.69999999999999</v>
      </c>
      <c r="AA143" s="7">
        <v>118.6</v>
      </c>
      <c r="AB143" s="7">
        <v>127.3</v>
      </c>
      <c r="AC143" s="7">
        <v>134.19999999999999</v>
      </c>
      <c r="AD143" s="7">
        <v>121.9</v>
      </c>
      <c r="AE143" s="7">
        <v>126.3</v>
      </c>
      <c r="AF143" s="7">
        <v>890.9</v>
      </c>
      <c r="AG143" s="7">
        <v>132.80000000000001</v>
      </c>
    </row>
    <row r="144" spans="1:33" x14ac:dyDescent="0.25">
      <c r="A144" s="48" t="s">
        <v>85</v>
      </c>
      <c r="B144">
        <v>2016</v>
      </c>
      <c r="C144" s="50" t="s">
        <v>273</v>
      </c>
      <c r="D144" s="7">
        <v>131.6</v>
      </c>
      <c r="E144" s="7">
        <v>138.19999999999999</v>
      </c>
      <c r="F144" s="7">
        <v>134.9</v>
      </c>
      <c r="G144" s="7">
        <v>133.1</v>
      </c>
      <c r="H144" s="7">
        <v>113.5</v>
      </c>
      <c r="I144" s="7">
        <v>129.30000000000001</v>
      </c>
      <c r="J144" s="7">
        <v>121.1</v>
      </c>
      <c r="K144" s="7">
        <v>170.3</v>
      </c>
      <c r="L144" s="7">
        <v>115.5</v>
      </c>
      <c r="M144" s="7">
        <v>145.5</v>
      </c>
      <c r="N144" s="7">
        <v>123.1</v>
      </c>
      <c r="O144" s="7">
        <v>140.9</v>
      </c>
      <c r="P144" s="7">
        <v>132.80000000000001</v>
      </c>
      <c r="Q144" s="7">
        <v>1729.8</v>
      </c>
      <c r="R144" s="7">
        <v>145</v>
      </c>
      <c r="S144" s="7">
        <v>130</v>
      </c>
      <c r="T144" s="7">
        <v>122.2</v>
      </c>
      <c r="U144" s="7">
        <v>128.80000000000001</v>
      </c>
      <c r="V144" s="7">
        <v>381</v>
      </c>
      <c r="W144" s="7">
        <v>128.5</v>
      </c>
      <c r="X144" s="7">
        <v>117.8</v>
      </c>
      <c r="Y144" s="7">
        <v>125</v>
      </c>
      <c r="Z144" s="7">
        <v>122.3</v>
      </c>
      <c r="AA144" s="7">
        <v>113.7</v>
      </c>
      <c r="AB144" s="7">
        <v>121.8</v>
      </c>
      <c r="AC144" s="7">
        <v>132.30000000000001</v>
      </c>
      <c r="AD144" s="7">
        <v>119.9</v>
      </c>
      <c r="AE144" s="7">
        <v>121.4</v>
      </c>
      <c r="AF144" s="7">
        <v>856.4</v>
      </c>
      <c r="AG144" s="7">
        <v>127.6</v>
      </c>
    </row>
    <row r="145" spans="1:33" x14ac:dyDescent="0.25">
      <c r="A145" s="48" t="s">
        <v>104</v>
      </c>
      <c r="B145">
        <v>2016</v>
      </c>
      <c r="C145" s="50" t="s">
        <v>273</v>
      </c>
      <c r="D145" s="7">
        <v>132.30000000000001</v>
      </c>
      <c r="E145" s="7">
        <v>137.6</v>
      </c>
      <c r="F145" s="7">
        <v>132.9</v>
      </c>
      <c r="G145" s="7">
        <v>135.1</v>
      </c>
      <c r="H145" s="7">
        <v>118.6</v>
      </c>
      <c r="I145" s="7">
        <v>132.69999999999999</v>
      </c>
      <c r="J145" s="7">
        <v>125.3</v>
      </c>
      <c r="K145" s="7">
        <v>168.7</v>
      </c>
      <c r="L145" s="7">
        <v>114.4</v>
      </c>
      <c r="M145" s="7">
        <v>140.19999999999999</v>
      </c>
      <c r="N145" s="7">
        <v>126.6</v>
      </c>
      <c r="O145" s="7">
        <v>142.30000000000001</v>
      </c>
      <c r="P145" s="7">
        <v>134</v>
      </c>
      <c r="Q145" s="7">
        <v>1740.7</v>
      </c>
      <c r="R145" s="7">
        <v>143.1</v>
      </c>
      <c r="S145" s="7">
        <v>136.30000000000001</v>
      </c>
      <c r="T145" s="7">
        <v>129.80000000000001</v>
      </c>
      <c r="U145" s="7">
        <v>135.4</v>
      </c>
      <c r="V145" s="7">
        <v>401.5</v>
      </c>
      <c r="W145" s="7">
        <v>128.5</v>
      </c>
      <c r="X145" s="7">
        <v>126.6</v>
      </c>
      <c r="Y145" s="7">
        <v>129.19999999999999</v>
      </c>
      <c r="Z145" s="7">
        <v>126.9</v>
      </c>
      <c r="AA145" s="7">
        <v>116</v>
      </c>
      <c r="AB145" s="7">
        <v>124.2</v>
      </c>
      <c r="AC145" s="7">
        <v>133.1</v>
      </c>
      <c r="AD145" s="7">
        <v>121.1</v>
      </c>
      <c r="AE145" s="7">
        <v>123.9</v>
      </c>
      <c r="AF145" s="7">
        <v>874.4</v>
      </c>
      <c r="AG145" s="7">
        <v>130.4</v>
      </c>
    </row>
    <row r="146" spans="1:33" x14ac:dyDescent="0.25">
      <c r="A146" s="48" t="s">
        <v>60</v>
      </c>
      <c r="B146">
        <v>2017</v>
      </c>
      <c r="C146" s="50" t="s">
        <v>62</v>
      </c>
      <c r="D146" s="7">
        <v>133.1</v>
      </c>
      <c r="E146" s="7">
        <v>137.80000000000001</v>
      </c>
      <c r="F146" s="7">
        <v>131.9</v>
      </c>
      <c r="G146" s="7">
        <v>136.69999999999999</v>
      </c>
      <c r="H146" s="7">
        <v>122</v>
      </c>
      <c r="I146" s="7">
        <v>136</v>
      </c>
      <c r="J146" s="7">
        <v>119.8</v>
      </c>
      <c r="K146" s="7">
        <v>161.69999999999999</v>
      </c>
      <c r="L146" s="7">
        <v>114.8</v>
      </c>
      <c r="M146" s="7">
        <v>136.9</v>
      </c>
      <c r="N146" s="7">
        <v>129</v>
      </c>
      <c r="O146" s="7">
        <v>143.9</v>
      </c>
      <c r="P146" s="7">
        <v>133.69999999999999</v>
      </c>
      <c r="Q146" s="7">
        <v>1737.3000000000002</v>
      </c>
      <c r="R146" s="7">
        <v>143.1</v>
      </c>
      <c r="S146" s="7">
        <v>140.69999999999999</v>
      </c>
      <c r="T146" s="7">
        <v>135.80000000000001</v>
      </c>
      <c r="U146" s="7">
        <v>140</v>
      </c>
      <c r="V146" s="7">
        <v>416.5</v>
      </c>
      <c r="W146" s="7">
        <v>129.6</v>
      </c>
      <c r="X146" s="7">
        <v>132.1</v>
      </c>
      <c r="Y146" s="7">
        <v>133.19999999999999</v>
      </c>
      <c r="Z146" s="7">
        <v>129.9</v>
      </c>
      <c r="AA146" s="7">
        <v>119.1</v>
      </c>
      <c r="AB146" s="7">
        <v>127</v>
      </c>
      <c r="AC146" s="7">
        <v>134.6</v>
      </c>
      <c r="AD146" s="7">
        <v>122.3</v>
      </c>
      <c r="AE146" s="7">
        <v>126.6</v>
      </c>
      <c r="AF146" s="7">
        <v>892.7</v>
      </c>
      <c r="AG146" s="7">
        <v>132.4</v>
      </c>
    </row>
    <row r="147" spans="1:33" x14ac:dyDescent="0.25">
      <c r="A147" s="48" t="s">
        <v>85</v>
      </c>
      <c r="B147">
        <v>2017</v>
      </c>
      <c r="C147" s="50" t="s">
        <v>62</v>
      </c>
      <c r="D147" s="7">
        <v>132.19999999999999</v>
      </c>
      <c r="E147" s="7">
        <v>138.9</v>
      </c>
      <c r="F147" s="7">
        <v>132.6</v>
      </c>
      <c r="G147" s="7">
        <v>133.1</v>
      </c>
      <c r="H147" s="7">
        <v>114</v>
      </c>
      <c r="I147" s="7">
        <v>129.6</v>
      </c>
      <c r="J147" s="7">
        <v>118.7</v>
      </c>
      <c r="K147" s="7">
        <v>155.1</v>
      </c>
      <c r="L147" s="7">
        <v>117.3</v>
      </c>
      <c r="M147" s="7">
        <v>144.9</v>
      </c>
      <c r="N147" s="7">
        <v>123.2</v>
      </c>
      <c r="O147" s="7">
        <v>141.6</v>
      </c>
      <c r="P147" s="7">
        <v>132</v>
      </c>
      <c r="Q147" s="7">
        <v>1713.2</v>
      </c>
      <c r="R147" s="7">
        <v>145.6</v>
      </c>
      <c r="S147" s="7">
        <v>130.19999999999999</v>
      </c>
      <c r="T147" s="7">
        <v>122.3</v>
      </c>
      <c r="U147" s="7">
        <v>129</v>
      </c>
      <c r="V147" s="7">
        <v>381.5</v>
      </c>
      <c r="W147" s="7">
        <v>129.6</v>
      </c>
      <c r="X147" s="7">
        <v>118</v>
      </c>
      <c r="Y147" s="7">
        <v>125.1</v>
      </c>
      <c r="Z147" s="7">
        <v>122.6</v>
      </c>
      <c r="AA147" s="7">
        <v>115.2</v>
      </c>
      <c r="AB147" s="7">
        <v>122</v>
      </c>
      <c r="AC147" s="7">
        <v>132.4</v>
      </c>
      <c r="AD147" s="7">
        <v>120.9</v>
      </c>
      <c r="AE147" s="7">
        <v>122.1</v>
      </c>
      <c r="AF147" s="7">
        <v>860.3</v>
      </c>
      <c r="AG147" s="7">
        <v>127.8</v>
      </c>
    </row>
    <row r="148" spans="1:33" x14ac:dyDescent="0.25">
      <c r="A148" s="48" t="s">
        <v>104</v>
      </c>
      <c r="B148">
        <v>2017</v>
      </c>
      <c r="C148" s="50" t="s">
        <v>62</v>
      </c>
      <c r="D148" s="7">
        <v>132.80000000000001</v>
      </c>
      <c r="E148" s="7">
        <v>138.19999999999999</v>
      </c>
      <c r="F148" s="7">
        <v>132.19999999999999</v>
      </c>
      <c r="G148" s="7">
        <v>135.4</v>
      </c>
      <c r="H148" s="7">
        <v>119.1</v>
      </c>
      <c r="I148" s="7">
        <v>133</v>
      </c>
      <c r="J148" s="7">
        <v>119.4</v>
      </c>
      <c r="K148" s="7">
        <v>159.5</v>
      </c>
      <c r="L148" s="7">
        <v>115.6</v>
      </c>
      <c r="M148" s="7">
        <v>139.6</v>
      </c>
      <c r="N148" s="7">
        <v>126.6</v>
      </c>
      <c r="O148" s="7">
        <v>142.80000000000001</v>
      </c>
      <c r="P148" s="7">
        <v>133.1</v>
      </c>
      <c r="Q148" s="7">
        <v>1727.2999999999995</v>
      </c>
      <c r="R148" s="7">
        <v>143.80000000000001</v>
      </c>
      <c r="S148" s="7">
        <v>136.6</v>
      </c>
      <c r="T148" s="7">
        <v>130.19999999999999</v>
      </c>
      <c r="U148" s="7">
        <v>135.6</v>
      </c>
      <c r="V148" s="7">
        <v>402.4</v>
      </c>
      <c r="W148" s="7">
        <v>129.6</v>
      </c>
      <c r="X148" s="7">
        <v>126.8</v>
      </c>
      <c r="Y148" s="7">
        <v>129.4</v>
      </c>
      <c r="Z148" s="7">
        <v>127.1</v>
      </c>
      <c r="AA148" s="7">
        <v>117</v>
      </c>
      <c r="AB148" s="7">
        <v>124.2</v>
      </c>
      <c r="AC148" s="7">
        <v>133.30000000000001</v>
      </c>
      <c r="AD148" s="7">
        <v>121.7</v>
      </c>
      <c r="AE148" s="7">
        <v>124.4</v>
      </c>
      <c r="AF148" s="7">
        <v>877.1</v>
      </c>
      <c r="AG148" s="7">
        <v>130.30000000000001</v>
      </c>
    </row>
    <row r="149" spans="1:33" x14ac:dyDescent="0.25">
      <c r="A149" s="48" t="s">
        <v>60</v>
      </c>
      <c r="B149">
        <v>2017</v>
      </c>
      <c r="C149" s="50" t="s">
        <v>116</v>
      </c>
      <c r="D149" s="7">
        <v>133.30000000000001</v>
      </c>
      <c r="E149" s="7">
        <v>138.30000000000001</v>
      </c>
      <c r="F149" s="7">
        <v>129.30000000000001</v>
      </c>
      <c r="G149" s="7">
        <v>137.19999999999999</v>
      </c>
      <c r="H149" s="7">
        <v>122.1</v>
      </c>
      <c r="I149" s="7">
        <v>138.69999999999999</v>
      </c>
      <c r="J149" s="7">
        <v>119.1</v>
      </c>
      <c r="K149" s="7">
        <v>156.9</v>
      </c>
      <c r="L149" s="7">
        <v>116.2</v>
      </c>
      <c r="M149" s="7">
        <v>136</v>
      </c>
      <c r="N149" s="7">
        <v>129.4</v>
      </c>
      <c r="O149" s="7">
        <v>144.4</v>
      </c>
      <c r="P149" s="7">
        <v>133.6</v>
      </c>
      <c r="Q149" s="7">
        <v>1734.5000000000002</v>
      </c>
      <c r="R149" s="7">
        <v>143.69999999999999</v>
      </c>
      <c r="S149" s="7">
        <v>140.9</v>
      </c>
      <c r="T149" s="7">
        <v>135.80000000000001</v>
      </c>
      <c r="U149" s="7">
        <v>140.19999999999999</v>
      </c>
      <c r="V149" s="7">
        <v>416.90000000000003</v>
      </c>
      <c r="W149" s="7">
        <v>130.5</v>
      </c>
      <c r="X149" s="7">
        <v>133.19999999999999</v>
      </c>
      <c r="Y149" s="7">
        <v>133.6</v>
      </c>
      <c r="Z149" s="7">
        <v>130.1</v>
      </c>
      <c r="AA149" s="7">
        <v>119.5</v>
      </c>
      <c r="AB149" s="7">
        <v>127.7</v>
      </c>
      <c r="AC149" s="7">
        <v>134.9</v>
      </c>
      <c r="AD149" s="7">
        <v>123.2</v>
      </c>
      <c r="AE149" s="7">
        <v>127</v>
      </c>
      <c r="AF149" s="7">
        <v>896</v>
      </c>
      <c r="AG149" s="7">
        <v>132.6</v>
      </c>
    </row>
    <row r="150" spans="1:33" x14ac:dyDescent="0.25">
      <c r="A150" s="48" t="s">
        <v>85</v>
      </c>
      <c r="B150">
        <v>2017</v>
      </c>
      <c r="C150" s="50" t="s">
        <v>116</v>
      </c>
      <c r="D150" s="7">
        <v>132.80000000000001</v>
      </c>
      <c r="E150" s="7">
        <v>139.80000000000001</v>
      </c>
      <c r="F150" s="7">
        <v>129.30000000000001</v>
      </c>
      <c r="G150" s="7">
        <v>133.5</v>
      </c>
      <c r="H150" s="7">
        <v>114.3</v>
      </c>
      <c r="I150" s="7">
        <v>131.4</v>
      </c>
      <c r="J150" s="7">
        <v>120.2</v>
      </c>
      <c r="K150" s="7">
        <v>143.1</v>
      </c>
      <c r="L150" s="7">
        <v>119.5</v>
      </c>
      <c r="M150" s="7">
        <v>144</v>
      </c>
      <c r="N150" s="7">
        <v>123.4</v>
      </c>
      <c r="O150" s="7">
        <v>141.9</v>
      </c>
      <c r="P150" s="7">
        <v>132.1</v>
      </c>
      <c r="Q150" s="7">
        <v>1705.3000000000002</v>
      </c>
      <c r="R150" s="7">
        <v>146.30000000000001</v>
      </c>
      <c r="S150" s="7">
        <v>130.5</v>
      </c>
      <c r="T150" s="7">
        <v>122.5</v>
      </c>
      <c r="U150" s="7">
        <v>129.30000000000001</v>
      </c>
      <c r="V150" s="7">
        <v>382.3</v>
      </c>
      <c r="W150" s="7">
        <v>130.5</v>
      </c>
      <c r="X150" s="7">
        <v>119.2</v>
      </c>
      <c r="Y150" s="7">
        <v>125.3</v>
      </c>
      <c r="Z150" s="7">
        <v>122.9</v>
      </c>
      <c r="AA150" s="7">
        <v>115.5</v>
      </c>
      <c r="AB150" s="7">
        <v>122.2</v>
      </c>
      <c r="AC150" s="7">
        <v>132.4</v>
      </c>
      <c r="AD150" s="7">
        <v>121.7</v>
      </c>
      <c r="AE150" s="7">
        <v>122.4</v>
      </c>
      <c r="AF150" s="7">
        <v>862.4</v>
      </c>
      <c r="AG150" s="7">
        <v>128.19999999999999</v>
      </c>
    </row>
    <row r="151" spans="1:33" x14ac:dyDescent="0.25">
      <c r="A151" s="48" t="s">
        <v>104</v>
      </c>
      <c r="B151">
        <v>2017</v>
      </c>
      <c r="C151" s="50" t="s">
        <v>116</v>
      </c>
      <c r="D151" s="7">
        <v>133.1</v>
      </c>
      <c r="E151" s="7">
        <v>138.80000000000001</v>
      </c>
      <c r="F151" s="7">
        <v>129.30000000000001</v>
      </c>
      <c r="G151" s="7">
        <v>135.80000000000001</v>
      </c>
      <c r="H151" s="7">
        <v>119.2</v>
      </c>
      <c r="I151" s="7">
        <v>135.30000000000001</v>
      </c>
      <c r="J151" s="7">
        <v>119.5</v>
      </c>
      <c r="K151" s="7">
        <v>152.19999999999999</v>
      </c>
      <c r="L151" s="7">
        <v>117.3</v>
      </c>
      <c r="M151" s="7">
        <v>138.69999999999999</v>
      </c>
      <c r="N151" s="7">
        <v>126.9</v>
      </c>
      <c r="O151" s="7">
        <v>143.19999999999999</v>
      </c>
      <c r="P151" s="7">
        <v>133</v>
      </c>
      <c r="Q151" s="7">
        <v>1722.3000000000002</v>
      </c>
      <c r="R151" s="7">
        <v>144.4</v>
      </c>
      <c r="S151" s="7">
        <v>136.80000000000001</v>
      </c>
      <c r="T151" s="7">
        <v>130.30000000000001</v>
      </c>
      <c r="U151" s="7">
        <v>135.9</v>
      </c>
      <c r="V151" s="7">
        <v>403</v>
      </c>
      <c r="W151" s="7">
        <v>130.5</v>
      </c>
      <c r="X151" s="7">
        <v>127.9</v>
      </c>
      <c r="Y151" s="7">
        <v>129.69999999999999</v>
      </c>
      <c r="Z151" s="7">
        <v>127.4</v>
      </c>
      <c r="AA151" s="7">
        <v>117.4</v>
      </c>
      <c r="AB151" s="7">
        <v>124.6</v>
      </c>
      <c r="AC151" s="7">
        <v>133.4</v>
      </c>
      <c r="AD151" s="7">
        <v>122.6</v>
      </c>
      <c r="AE151" s="7">
        <v>124.8</v>
      </c>
      <c r="AF151" s="7">
        <v>879.9</v>
      </c>
      <c r="AG151" s="7">
        <v>130.6</v>
      </c>
    </row>
    <row r="152" spans="1:33" x14ac:dyDescent="0.25">
      <c r="A152" s="48" t="s">
        <v>60</v>
      </c>
      <c r="B152">
        <v>2017</v>
      </c>
      <c r="C152" s="50" t="s">
        <v>138</v>
      </c>
      <c r="D152" s="7">
        <v>133.6</v>
      </c>
      <c r="E152" s="7">
        <v>138.80000000000001</v>
      </c>
      <c r="F152" s="7">
        <v>128.80000000000001</v>
      </c>
      <c r="G152" s="7">
        <v>137.19999999999999</v>
      </c>
      <c r="H152" s="7">
        <v>121.6</v>
      </c>
      <c r="I152" s="7">
        <v>139.69999999999999</v>
      </c>
      <c r="J152" s="7">
        <v>119.7</v>
      </c>
      <c r="K152" s="7">
        <v>148</v>
      </c>
      <c r="L152" s="7">
        <v>116.9</v>
      </c>
      <c r="M152" s="7">
        <v>135.6</v>
      </c>
      <c r="N152" s="7">
        <v>129.80000000000001</v>
      </c>
      <c r="O152" s="7">
        <v>145.4</v>
      </c>
      <c r="P152" s="7">
        <v>133.4</v>
      </c>
      <c r="Q152" s="7">
        <v>1728.5000000000002</v>
      </c>
      <c r="R152" s="7">
        <v>144.19999999999999</v>
      </c>
      <c r="S152" s="7">
        <v>141.6</v>
      </c>
      <c r="T152" s="7">
        <v>136.19999999999999</v>
      </c>
      <c r="U152" s="7">
        <v>140.80000000000001</v>
      </c>
      <c r="V152" s="7">
        <v>418.59999999999997</v>
      </c>
      <c r="W152" s="7">
        <v>131.1</v>
      </c>
      <c r="X152" s="7">
        <v>134.19999999999999</v>
      </c>
      <c r="Y152" s="7">
        <v>134.1</v>
      </c>
      <c r="Z152" s="7">
        <v>130.6</v>
      </c>
      <c r="AA152" s="7">
        <v>119.8</v>
      </c>
      <c r="AB152" s="7">
        <v>128.30000000000001</v>
      </c>
      <c r="AC152" s="7">
        <v>135.19999999999999</v>
      </c>
      <c r="AD152" s="7">
        <v>123.3</v>
      </c>
      <c r="AE152" s="7">
        <v>127.4</v>
      </c>
      <c r="AF152" s="7">
        <v>898.69999999999993</v>
      </c>
      <c r="AG152" s="7">
        <v>132.80000000000001</v>
      </c>
    </row>
    <row r="153" spans="1:33" x14ac:dyDescent="0.25">
      <c r="A153" s="48" t="s">
        <v>85</v>
      </c>
      <c r="B153">
        <v>2017</v>
      </c>
      <c r="C153" s="50" t="s">
        <v>138</v>
      </c>
      <c r="D153" s="7">
        <v>132.69999999999999</v>
      </c>
      <c r="E153" s="7">
        <v>139.4</v>
      </c>
      <c r="F153" s="7">
        <v>128.4</v>
      </c>
      <c r="G153" s="7">
        <v>134.9</v>
      </c>
      <c r="H153" s="7">
        <v>114</v>
      </c>
      <c r="I153" s="7">
        <v>136.80000000000001</v>
      </c>
      <c r="J153" s="7">
        <v>122.2</v>
      </c>
      <c r="K153" s="7">
        <v>135.80000000000001</v>
      </c>
      <c r="L153" s="7">
        <v>120.3</v>
      </c>
      <c r="M153" s="7">
        <v>142.6</v>
      </c>
      <c r="N153" s="7">
        <v>123.6</v>
      </c>
      <c r="O153" s="7">
        <v>142.4</v>
      </c>
      <c r="P153" s="7">
        <v>132.6</v>
      </c>
      <c r="Q153" s="7">
        <v>1705.6999999999998</v>
      </c>
      <c r="R153" s="7">
        <v>147.5</v>
      </c>
      <c r="S153" s="7">
        <v>130.80000000000001</v>
      </c>
      <c r="T153" s="7">
        <v>122.8</v>
      </c>
      <c r="U153" s="7">
        <v>129.6</v>
      </c>
      <c r="V153" s="7">
        <v>383.20000000000005</v>
      </c>
      <c r="W153" s="7">
        <v>131.1</v>
      </c>
      <c r="X153" s="7">
        <v>120.8</v>
      </c>
      <c r="Y153" s="7">
        <v>125.6</v>
      </c>
      <c r="Z153" s="7">
        <v>123.1</v>
      </c>
      <c r="AA153" s="7">
        <v>115.6</v>
      </c>
      <c r="AB153" s="7">
        <v>122.4</v>
      </c>
      <c r="AC153" s="7">
        <v>132.80000000000001</v>
      </c>
      <c r="AD153" s="7">
        <v>121.7</v>
      </c>
      <c r="AE153" s="7">
        <v>122.6</v>
      </c>
      <c r="AF153" s="7">
        <v>863.80000000000007</v>
      </c>
      <c r="AG153" s="7">
        <v>128.69999999999999</v>
      </c>
    </row>
    <row r="154" spans="1:33" x14ac:dyDescent="0.25">
      <c r="A154" s="48" t="s">
        <v>104</v>
      </c>
      <c r="B154">
        <v>2017</v>
      </c>
      <c r="C154" s="50" t="s">
        <v>138</v>
      </c>
      <c r="D154" s="7">
        <v>133.30000000000001</v>
      </c>
      <c r="E154" s="7">
        <v>139</v>
      </c>
      <c r="F154" s="7">
        <v>128.6</v>
      </c>
      <c r="G154" s="7">
        <v>136.30000000000001</v>
      </c>
      <c r="H154" s="7">
        <v>118.8</v>
      </c>
      <c r="I154" s="7">
        <v>138.30000000000001</v>
      </c>
      <c r="J154" s="7">
        <v>120.5</v>
      </c>
      <c r="K154" s="7">
        <v>143.9</v>
      </c>
      <c r="L154" s="7">
        <v>118</v>
      </c>
      <c r="M154" s="7">
        <v>137.9</v>
      </c>
      <c r="N154" s="7">
        <v>127.2</v>
      </c>
      <c r="O154" s="7">
        <v>144</v>
      </c>
      <c r="P154" s="7">
        <v>133.1</v>
      </c>
      <c r="Q154" s="7">
        <v>1718.9</v>
      </c>
      <c r="R154" s="7">
        <v>145.1</v>
      </c>
      <c r="S154" s="7">
        <v>137.30000000000001</v>
      </c>
      <c r="T154" s="7">
        <v>130.6</v>
      </c>
      <c r="U154" s="7">
        <v>136.4</v>
      </c>
      <c r="V154" s="7">
        <v>404.29999999999995</v>
      </c>
      <c r="W154" s="7">
        <v>131.1</v>
      </c>
      <c r="X154" s="7">
        <v>129.1</v>
      </c>
      <c r="Y154" s="7">
        <v>130.1</v>
      </c>
      <c r="Z154" s="7">
        <v>127.8</v>
      </c>
      <c r="AA154" s="7">
        <v>117.6</v>
      </c>
      <c r="AB154" s="7">
        <v>125</v>
      </c>
      <c r="AC154" s="7">
        <v>133.80000000000001</v>
      </c>
      <c r="AD154" s="7">
        <v>122.6</v>
      </c>
      <c r="AE154" s="7">
        <v>125.1</v>
      </c>
      <c r="AF154" s="7">
        <v>882</v>
      </c>
      <c r="AG154" s="7">
        <v>130.9</v>
      </c>
    </row>
    <row r="155" spans="1:33" x14ac:dyDescent="0.25">
      <c r="A155" s="48" t="s">
        <v>60</v>
      </c>
      <c r="B155">
        <v>2017</v>
      </c>
      <c r="C155" s="50" t="s">
        <v>154</v>
      </c>
      <c r="D155" s="7">
        <v>133.19999999999999</v>
      </c>
      <c r="E155" s="7">
        <v>138.69999999999999</v>
      </c>
      <c r="F155" s="7">
        <v>127.1</v>
      </c>
      <c r="G155" s="7">
        <v>137.69999999999999</v>
      </c>
      <c r="H155" s="7">
        <v>121.3</v>
      </c>
      <c r="I155" s="7">
        <v>141.80000000000001</v>
      </c>
      <c r="J155" s="7">
        <v>121.5</v>
      </c>
      <c r="K155" s="7">
        <v>144.5</v>
      </c>
      <c r="L155" s="7">
        <v>117.4</v>
      </c>
      <c r="M155" s="7">
        <v>134.1</v>
      </c>
      <c r="N155" s="7">
        <v>130</v>
      </c>
      <c r="O155" s="7">
        <v>145.5</v>
      </c>
      <c r="P155" s="7">
        <v>133.5</v>
      </c>
      <c r="Q155" s="7">
        <v>1726.3</v>
      </c>
      <c r="R155" s="7">
        <v>144.4</v>
      </c>
      <c r="S155" s="7">
        <v>142.4</v>
      </c>
      <c r="T155" s="7">
        <v>136.80000000000001</v>
      </c>
      <c r="U155" s="7">
        <v>141.6</v>
      </c>
      <c r="V155" s="7">
        <v>420.80000000000007</v>
      </c>
      <c r="W155" s="7">
        <v>131.69999999999999</v>
      </c>
      <c r="X155" s="7">
        <v>135</v>
      </c>
      <c r="Y155" s="7">
        <v>134.30000000000001</v>
      </c>
      <c r="Z155" s="7">
        <v>131</v>
      </c>
      <c r="AA155" s="7">
        <v>119.2</v>
      </c>
      <c r="AB155" s="7">
        <v>128.30000000000001</v>
      </c>
      <c r="AC155" s="7">
        <v>135.69999999999999</v>
      </c>
      <c r="AD155" s="7">
        <v>123.7</v>
      </c>
      <c r="AE155" s="7">
        <v>127.5</v>
      </c>
      <c r="AF155" s="7">
        <v>899.7</v>
      </c>
      <c r="AG155" s="7">
        <v>132.9</v>
      </c>
    </row>
    <row r="156" spans="1:33" x14ac:dyDescent="0.25">
      <c r="A156" s="48" t="s">
        <v>85</v>
      </c>
      <c r="B156">
        <v>2017</v>
      </c>
      <c r="C156" s="50" t="s">
        <v>154</v>
      </c>
      <c r="D156" s="7">
        <v>132.69999999999999</v>
      </c>
      <c r="E156" s="7">
        <v>140.6</v>
      </c>
      <c r="F156" s="7">
        <v>124.5</v>
      </c>
      <c r="G156" s="7">
        <v>136.30000000000001</v>
      </c>
      <c r="H156" s="7">
        <v>113.5</v>
      </c>
      <c r="I156" s="7">
        <v>137.69999999999999</v>
      </c>
      <c r="J156" s="7">
        <v>127.1</v>
      </c>
      <c r="K156" s="7">
        <v>133.80000000000001</v>
      </c>
      <c r="L156" s="7">
        <v>120.8</v>
      </c>
      <c r="M156" s="7">
        <v>141.30000000000001</v>
      </c>
      <c r="N156" s="7">
        <v>123.8</v>
      </c>
      <c r="O156" s="7">
        <v>142.6</v>
      </c>
      <c r="P156" s="7">
        <v>133.4</v>
      </c>
      <c r="Q156" s="7">
        <v>1708.1</v>
      </c>
      <c r="R156" s="7">
        <v>148</v>
      </c>
      <c r="S156" s="7">
        <v>131.19999999999999</v>
      </c>
      <c r="T156" s="7">
        <v>123</v>
      </c>
      <c r="U156" s="7">
        <v>130</v>
      </c>
      <c r="V156" s="7">
        <v>384.2</v>
      </c>
      <c r="W156" s="7">
        <v>131.69999999999999</v>
      </c>
      <c r="X156" s="7">
        <v>121.4</v>
      </c>
      <c r="Y156" s="7">
        <v>126</v>
      </c>
      <c r="Z156" s="7">
        <v>123.4</v>
      </c>
      <c r="AA156" s="7">
        <v>114.3</v>
      </c>
      <c r="AB156" s="7">
        <v>122.6</v>
      </c>
      <c r="AC156" s="7">
        <v>133.6</v>
      </c>
      <c r="AD156" s="7">
        <v>122.2</v>
      </c>
      <c r="AE156" s="7">
        <v>122.5</v>
      </c>
      <c r="AF156" s="7">
        <v>864.6</v>
      </c>
      <c r="AG156" s="7">
        <v>129.1</v>
      </c>
    </row>
    <row r="157" spans="1:33" x14ac:dyDescent="0.25">
      <c r="A157" s="48" t="s">
        <v>104</v>
      </c>
      <c r="B157">
        <v>2017</v>
      </c>
      <c r="C157" s="50" t="s">
        <v>154</v>
      </c>
      <c r="D157" s="7">
        <v>133</v>
      </c>
      <c r="E157" s="7">
        <v>139.4</v>
      </c>
      <c r="F157" s="7">
        <v>126.1</v>
      </c>
      <c r="G157" s="7">
        <v>137.19999999999999</v>
      </c>
      <c r="H157" s="7">
        <v>118.4</v>
      </c>
      <c r="I157" s="7">
        <v>139.9</v>
      </c>
      <c r="J157" s="7">
        <v>123.4</v>
      </c>
      <c r="K157" s="7">
        <v>140.9</v>
      </c>
      <c r="L157" s="7">
        <v>118.5</v>
      </c>
      <c r="M157" s="7">
        <v>136.5</v>
      </c>
      <c r="N157" s="7">
        <v>127.4</v>
      </c>
      <c r="O157" s="7">
        <v>144.19999999999999</v>
      </c>
      <c r="P157" s="7">
        <v>133.5</v>
      </c>
      <c r="Q157" s="7">
        <v>1718.4</v>
      </c>
      <c r="R157" s="7">
        <v>145.4</v>
      </c>
      <c r="S157" s="7">
        <v>138</v>
      </c>
      <c r="T157" s="7">
        <v>131.1</v>
      </c>
      <c r="U157" s="7">
        <v>137</v>
      </c>
      <c r="V157" s="7">
        <v>406.1</v>
      </c>
      <c r="W157" s="7">
        <v>131.69999999999999</v>
      </c>
      <c r="X157" s="7">
        <v>129.80000000000001</v>
      </c>
      <c r="Y157" s="7">
        <v>130.4</v>
      </c>
      <c r="Z157" s="7">
        <v>128.1</v>
      </c>
      <c r="AA157" s="7">
        <v>116.6</v>
      </c>
      <c r="AB157" s="7">
        <v>125.1</v>
      </c>
      <c r="AC157" s="7">
        <v>134.5</v>
      </c>
      <c r="AD157" s="7">
        <v>123.1</v>
      </c>
      <c r="AE157" s="7">
        <v>125.1</v>
      </c>
      <c r="AF157" s="7">
        <v>882.90000000000009</v>
      </c>
      <c r="AG157" s="7">
        <v>131.1</v>
      </c>
    </row>
    <row r="158" spans="1:33" x14ac:dyDescent="0.25">
      <c r="A158" s="48" t="s">
        <v>60</v>
      </c>
      <c r="B158">
        <v>2017</v>
      </c>
      <c r="C158" s="50" t="s">
        <v>167</v>
      </c>
      <c r="D158" s="7">
        <v>133.1</v>
      </c>
      <c r="E158" s="7">
        <v>140.30000000000001</v>
      </c>
      <c r="F158" s="7">
        <v>126.8</v>
      </c>
      <c r="G158" s="7">
        <v>138.19999999999999</v>
      </c>
      <c r="H158" s="7">
        <v>120.8</v>
      </c>
      <c r="I158" s="7">
        <v>140.19999999999999</v>
      </c>
      <c r="J158" s="7">
        <v>123.8</v>
      </c>
      <c r="K158" s="7">
        <v>141.80000000000001</v>
      </c>
      <c r="L158" s="7">
        <v>118.6</v>
      </c>
      <c r="M158" s="7">
        <v>134</v>
      </c>
      <c r="N158" s="7">
        <v>130.30000000000001</v>
      </c>
      <c r="O158" s="7">
        <v>145.80000000000001</v>
      </c>
      <c r="P158" s="7">
        <v>133.80000000000001</v>
      </c>
      <c r="Q158" s="7">
        <v>1727.4999999999995</v>
      </c>
      <c r="R158" s="7">
        <v>145.5</v>
      </c>
      <c r="S158" s="7">
        <v>142.5</v>
      </c>
      <c r="T158" s="7">
        <v>137.30000000000001</v>
      </c>
      <c r="U158" s="7">
        <v>141.80000000000001</v>
      </c>
      <c r="V158" s="7">
        <v>421.6</v>
      </c>
      <c r="W158" s="7">
        <v>132.1</v>
      </c>
      <c r="X158" s="7">
        <v>135</v>
      </c>
      <c r="Y158" s="7">
        <v>134.9</v>
      </c>
      <c r="Z158" s="7">
        <v>131.4</v>
      </c>
      <c r="AA158" s="7">
        <v>119.4</v>
      </c>
      <c r="AB158" s="7">
        <v>129.4</v>
      </c>
      <c r="AC158" s="7">
        <v>136.30000000000001</v>
      </c>
      <c r="AD158" s="7">
        <v>123.7</v>
      </c>
      <c r="AE158" s="7">
        <v>127.9</v>
      </c>
      <c r="AF158" s="7">
        <v>903.00000000000011</v>
      </c>
      <c r="AG158" s="7">
        <v>133.30000000000001</v>
      </c>
    </row>
    <row r="159" spans="1:33" x14ac:dyDescent="0.25">
      <c r="A159" s="48" t="s">
        <v>85</v>
      </c>
      <c r="B159">
        <v>2017</v>
      </c>
      <c r="C159" s="50" t="s">
        <v>167</v>
      </c>
      <c r="D159" s="7">
        <v>132.6</v>
      </c>
      <c r="E159" s="7">
        <v>144.1</v>
      </c>
      <c r="F159" s="7">
        <v>125.6</v>
      </c>
      <c r="G159" s="7">
        <v>136.80000000000001</v>
      </c>
      <c r="H159" s="7">
        <v>113.4</v>
      </c>
      <c r="I159" s="7">
        <v>135.19999999999999</v>
      </c>
      <c r="J159" s="7">
        <v>129.19999999999999</v>
      </c>
      <c r="K159" s="7">
        <v>131.5</v>
      </c>
      <c r="L159" s="7">
        <v>121</v>
      </c>
      <c r="M159" s="7">
        <v>139.9</v>
      </c>
      <c r="N159" s="7">
        <v>123.8</v>
      </c>
      <c r="O159" s="7">
        <v>142.9</v>
      </c>
      <c r="P159" s="7">
        <v>133.6</v>
      </c>
      <c r="Q159" s="7">
        <v>1709.6</v>
      </c>
      <c r="R159" s="7">
        <v>148.30000000000001</v>
      </c>
      <c r="S159" s="7">
        <v>131.5</v>
      </c>
      <c r="T159" s="7">
        <v>123.2</v>
      </c>
      <c r="U159" s="7">
        <v>130.19999999999999</v>
      </c>
      <c r="V159" s="7">
        <v>384.9</v>
      </c>
      <c r="W159" s="7">
        <v>132.1</v>
      </c>
      <c r="X159" s="7">
        <v>120.1</v>
      </c>
      <c r="Y159" s="7">
        <v>126.5</v>
      </c>
      <c r="Z159" s="7">
        <v>123.6</v>
      </c>
      <c r="AA159" s="7">
        <v>114.3</v>
      </c>
      <c r="AB159" s="7">
        <v>122.8</v>
      </c>
      <c r="AC159" s="7">
        <v>133.80000000000001</v>
      </c>
      <c r="AD159" s="7">
        <v>122</v>
      </c>
      <c r="AE159" s="7">
        <v>122.6</v>
      </c>
      <c r="AF159" s="7">
        <v>865.6</v>
      </c>
      <c r="AG159" s="7">
        <v>129.30000000000001</v>
      </c>
    </row>
    <row r="160" spans="1:33" x14ac:dyDescent="0.25">
      <c r="A160" s="48" t="s">
        <v>104</v>
      </c>
      <c r="B160">
        <v>2017</v>
      </c>
      <c r="C160" s="50" t="s">
        <v>167</v>
      </c>
      <c r="D160" s="7">
        <v>132.9</v>
      </c>
      <c r="E160" s="7">
        <v>141.6</v>
      </c>
      <c r="F160" s="7">
        <v>126.3</v>
      </c>
      <c r="G160" s="7">
        <v>137.69999999999999</v>
      </c>
      <c r="H160" s="7">
        <v>118.1</v>
      </c>
      <c r="I160" s="7">
        <v>137.9</v>
      </c>
      <c r="J160" s="7">
        <v>125.6</v>
      </c>
      <c r="K160" s="7">
        <v>138.30000000000001</v>
      </c>
      <c r="L160" s="7">
        <v>119.4</v>
      </c>
      <c r="M160" s="7">
        <v>136</v>
      </c>
      <c r="N160" s="7">
        <v>127.6</v>
      </c>
      <c r="O160" s="7">
        <v>144.5</v>
      </c>
      <c r="P160" s="7">
        <v>133.69999999999999</v>
      </c>
      <c r="Q160" s="7">
        <v>1719.6000000000001</v>
      </c>
      <c r="R160" s="7">
        <v>146.19999999999999</v>
      </c>
      <c r="S160" s="7">
        <v>138.19999999999999</v>
      </c>
      <c r="T160" s="7">
        <v>131.4</v>
      </c>
      <c r="U160" s="7">
        <v>137.19999999999999</v>
      </c>
      <c r="V160" s="7">
        <v>406.8</v>
      </c>
      <c r="W160" s="7">
        <v>132.1</v>
      </c>
      <c r="X160" s="7">
        <v>129.4</v>
      </c>
      <c r="Y160" s="7">
        <v>130.9</v>
      </c>
      <c r="Z160" s="7">
        <v>128.4</v>
      </c>
      <c r="AA160" s="7">
        <v>116.7</v>
      </c>
      <c r="AB160" s="7">
        <v>125.7</v>
      </c>
      <c r="AC160" s="7">
        <v>134.80000000000001</v>
      </c>
      <c r="AD160" s="7">
        <v>123</v>
      </c>
      <c r="AE160" s="7">
        <v>125.3</v>
      </c>
      <c r="AF160" s="7">
        <v>884.8</v>
      </c>
      <c r="AG160" s="7">
        <v>131.4</v>
      </c>
    </row>
    <row r="161" spans="1:33" x14ac:dyDescent="0.25">
      <c r="A161" s="48" t="s">
        <v>60</v>
      </c>
      <c r="B161">
        <v>2017</v>
      </c>
      <c r="C161" s="50" t="s">
        <v>177</v>
      </c>
      <c r="D161" s="7">
        <v>133.5</v>
      </c>
      <c r="E161" s="7">
        <v>143.69999999999999</v>
      </c>
      <c r="F161" s="7">
        <v>128</v>
      </c>
      <c r="G161" s="7">
        <v>138.6</v>
      </c>
      <c r="H161" s="7">
        <v>120.9</v>
      </c>
      <c r="I161" s="7">
        <v>140.9</v>
      </c>
      <c r="J161" s="7">
        <v>128.80000000000001</v>
      </c>
      <c r="K161" s="7">
        <v>140.19999999999999</v>
      </c>
      <c r="L161" s="7">
        <v>118.9</v>
      </c>
      <c r="M161" s="7">
        <v>133.5</v>
      </c>
      <c r="N161" s="7">
        <v>130.4</v>
      </c>
      <c r="O161" s="7">
        <v>146.5</v>
      </c>
      <c r="P161" s="7">
        <v>134.9</v>
      </c>
      <c r="Q161" s="7">
        <v>1738.8000000000002</v>
      </c>
      <c r="R161" s="7">
        <v>145.80000000000001</v>
      </c>
      <c r="S161" s="7">
        <v>143.1</v>
      </c>
      <c r="T161" s="7">
        <v>137.69999999999999</v>
      </c>
      <c r="U161" s="7">
        <v>142.30000000000001</v>
      </c>
      <c r="V161" s="7">
        <v>423.09999999999997</v>
      </c>
      <c r="W161" s="7">
        <v>131.4</v>
      </c>
      <c r="X161" s="7">
        <v>134.80000000000001</v>
      </c>
      <c r="Y161" s="7">
        <v>135.19999999999999</v>
      </c>
      <c r="Z161" s="7">
        <v>131.30000000000001</v>
      </c>
      <c r="AA161" s="7">
        <v>119.4</v>
      </c>
      <c r="AB161" s="7">
        <v>129.80000000000001</v>
      </c>
      <c r="AC161" s="7">
        <v>136.9</v>
      </c>
      <c r="AD161" s="7">
        <v>124.1</v>
      </c>
      <c r="AE161" s="7">
        <v>128.1</v>
      </c>
      <c r="AF161" s="7">
        <v>904.80000000000007</v>
      </c>
      <c r="AG161" s="7">
        <v>133.9</v>
      </c>
    </row>
    <row r="162" spans="1:33" x14ac:dyDescent="0.25">
      <c r="A162" s="48" t="s">
        <v>85</v>
      </c>
      <c r="B162">
        <v>2017</v>
      </c>
      <c r="C162" s="50" t="s">
        <v>177</v>
      </c>
      <c r="D162" s="7">
        <v>132.9</v>
      </c>
      <c r="E162" s="7">
        <v>148.69999999999999</v>
      </c>
      <c r="F162" s="7">
        <v>128.30000000000001</v>
      </c>
      <c r="G162" s="7">
        <v>137.30000000000001</v>
      </c>
      <c r="H162" s="7">
        <v>113.5</v>
      </c>
      <c r="I162" s="7">
        <v>137.19999999999999</v>
      </c>
      <c r="J162" s="7">
        <v>142.19999999999999</v>
      </c>
      <c r="K162" s="7">
        <v>128.19999999999999</v>
      </c>
      <c r="L162" s="7">
        <v>120.9</v>
      </c>
      <c r="M162" s="7">
        <v>138.80000000000001</v>
      </c>
      <c r="N162" s="7">
        <v>124.2</v>
      </c>
      <c r="O162" s="7">
        <v>143.1</v>
      </c>
      <c r="P162" s="7">
        <v>135.69999999999999</v>
      </c>
      <c r="Q162" s="7">
        <v>1731.0000000000002</v>
      </c>
      <c r="R162" s="7">
        <v>148.6</v>
      </c>
      <c r="S162" s="7">
        <v>131.5</v>
      </c>
      <c r="T162" s="7">
        <v>123.2</v>
      </c>
      <c r="U162" s="7">
        <v>130.19999999999999</v>
      </c>
      <c r="V162" s="7">
        <v>384.9</v>
      </c>
      <c r="W162" s="7">
        <v>131.4</v>
      </c>
      <c r="X162" s="7">
        <v>119</v>
      </c>
      <c r="Y162" s="7">
        <v>126.8</v>
      </c>
      <c r="Z162" s="7">
        <v>123.8</v>
      </c>
      <c r="AA162" s="7">
        <v>113.9</v>
      </c>
      <c r="AB162" s="7">
        <v>122.9</v>
      </c>
      <c r="AC162" s="7">
        <v>134.30000000000001</v>
      </c>
      <c r="AD162" s="7">
        <v>122.5</v>
      </c>
      <c r="AE162" s="7">
        <v>122.7</v>
      </c>
      <c r="AF162" s="7">
        <v>866.90000000000009</v>
      </c>
      <c r="AG162" s="7">
        <v>129.9</v>
      </c>
    </row>
    <row r="163" spans="1:33" x14ac:dyDescent="0.25">
      <c r="A163" s="48" t="s">
        <v>104</v>
      </c>
      <c r="B163">
        <v>2017</v>
      </c>
      <c r="C163" s="50" t="s">
        <v>177</v>
      </c>
      <c r="D163" s="7">
        <v>133.30000000000001</v>
      </c>
      <c r="E163" s="7">
        <v>145.5</v>
      </c>
      <c r="F163" s="7">
        <v>128.1</v>
      </c>
      <c r="G163" s="7">
        <v>138.1</v>
      </c>
      <c r="H163" s="7">
        <v>118.2</v>
      </c>
      <c r="I163" s="7">
        <v>139.19999999999999</v>
      </c>
      <c r="J163" s="7">
        <v>133.30000000000001</v>
      </c>
      <c r="K163" s="7">
        <v>136.19999999999999</v>
      </c>
      <c r="L163" s="7">
        <v>119.6</v>
      </c>
      <c r="M163" s="7">
        <v>135.30000000000001</v>
      </c>
      <c r="N163" s="7">
        <v>127.8</v>
      </c>
      <c r="O163" s="7">
        <v>144.9</v>
      </c>
      <c r="P163" s="7">
        <v>135.19999999999999</v>
      </c>
      <c r="Q163" s="7">
        <v>1734.7</v>
      </c>
      <c r="R163" s="7">
        <v>146.5</v>
      </c>
      <c r="S163" s="7">
        <v>138.5</v>
      </c>
      <c r="T163" s="7">
        <v>131.69999999999999</v>
      </c>
      <c r="U163" s="7">
        <v>137.5</v>
      </c>
      <c r="V163" s="7">
        <v>407.7</v>
      </c>
      <c r="W163" s="7">
        <v>131.4</v>
      </c>
      <c r="X163" s="7">
        <v>128.80000000000001</v>
      </c>
      <c r="Y163" s="7">
        <v>131.19999999999999</v>
      </c>
      <c r="Z163" s="7">
        <v>128.5</v>
      </c>
      <c r="AA163" s="7">
        <v>116.5</v>
      </c>
      <c r="AB163" s="7">
        <v>125.9</v>
      </c>
      <c r="AC163" s="7">
        <v>135.4</v>
      </c>
      <c r="AD163" s="7">
        <v>123.4</v>
      </c>
      <c r="AE163" s="7">
        <v>125.5</v>
      </c>
      <c r="AF163" s="7">
        <v>886.4</v>
      </c>
      <c r="AG163" s="7">
        <v>132</v>
      </c>
    </row>
    <row r="164" spans="1:33" x14ac:dyDescent="0.25">
      <c r="A164" s="48" t="s">
        <v>60</v>
      </c>
      <c r="B164">
        <v>2017</v>
      </c>
      <c r="C164" s="50" t="s">
        <v>194</v>
      </c>
      <c r="D164" s="7">
        <v>134</v>
      </c>
      <c r="E164" s="7">
        <v>144.19999999999999</v>
      </c>
      <c r="F164" s="7">
        <v>129.80000000000001</v>
      </c>
      <c r="G164" s="7">
        <v>139</v>
      </c>
      <c r="H164" s="7">
        <v>120.9</v>
      </c>
      <c r="I164" s="7">
        <v>143.9</v>
      </c>
      <c r="J164" s="7">
        <v>151.5</v>
      </c>
      <c r="K164" s="7">
        <v>138.1</v>
      </c>
      <c r="L164" s="7">
        <v>120</v>
      </c>
      <c r="M164" s="7">
        <v>133.9</v>
      </c>
      <c r="N164" s="7">
        <v>131.4</v>
      </c>
      <c r="O164" s="7">
        <v>147.69999999999999</v>
      </c>
      <c r="P164" s="7">
        <v>138.5</v>
      </c>
      <c r="Q164" s="7">
        <v>1772.9</v>
      </c>
      <c r="R164" s="7">
        <v>147.4</v>
      </c>
      <c r="S164" s="7">
        <v>144.30000000000001</v>
      </c>
      <c r="T164" s="7">
        <v>138.1</v>
      </c>
      <c r="U164" s="7">
        <v>143.5</v>
      </c>
      <c r="V164" s="7">
        <v>425.9</v>
      </c>
      <c r="W164" s="7">
        <v>132.6</v>
      </c>
      <c r="X164" s="7">
        <v>135.30000000000001</v>
      </c>
      <c r="Y164" s="7">
        <v>136.1</v>
      </c>
      <c r="Z164" s="7">
        <v>132.1</v>
      </c>
      <c r="AA164" s="7">
        <v>119.1</v>
      </c>
      <c r="AB164" s="7">
        <v>130.6</v>
      </c>
      <c r="AC164" s="7">
        <v>138.6</v>
      </c>
      <c r="AD164" s="7">
        <v>124.4</v>
      </c>
      <c r="AE164" s="7">
        <v>128.6</v>
      </c>
      <c r="AF164" s="7">
        <v>909.5</v>
      </c>
      <c r="AG164" s="7">
        <v>136.19999999999999</v>
      </c>
    </row>
    <row r="165" spans="1:33" x14ac:dyDescent="0.25">
      <c r="A165" s="48" t="s">
        <v>85</v>
      </c>
      <c r="B165">
        <v>2017</v>
      </c>
      <c r="C165" s="50" t="s">
        <v>194</v>
      </c>
      <c r="D165" s="7">
        <v>132.80000000000001</v>
      </c>
      <c r="E165" s="7">
        <v>148.4</v>
      </c>
      <c r="F165" s="7">
        <v>129.4</v>
      </c>
      <c r="G165" s="7">
        <v>137.69999999999999</v>
      </c>
      <c r="H165" s="7">
        <v>113.4</v>
      </c>
      <c r="I165" s="7">
        <v>139.4</v>
      </c>
      <c r="J165" s="7">
        <v>175.1</v>
      </c>
      <c r="K165" s="7">
        <v>124.7</v>
      </c>
      <c r="L165" s="7">
        <v>121.5</v>
      </c>
      <c r="M165" s="7">
        <v>137.80000000000001</v>
      </c>
      <c r="N165" s="7">
        <v>124.4</v>
      </c>
      <c r="O165" s="7">
        <v>143.69999999999999</v>
      </c>
      <c r="P165" s="7">
        <v>139.80000000000001</v>
      </c>
      <c r="Q165" s="7">
        <v>1768.1</v>
      </c>
      <c r="R165" s="7">
        <v>150.5</v>
      </c>
      <c r="S165" s="7">
        <v>131.6</v>
      </c>
      <c r="T165" s="7">
        <v>123.7</v>
      </c>
      <c r="U165" s="7">
        <v>130.4</v>
      </c>
      <c r="V165" s="7">
        <v>385.70000000000005</v>
      </c>
      <c r="W165" s="7">
        <v>132.6</v>
      </c>
      <c r="X165" s="7">
        <v>119.7</v>
      </c>
      <c r="Y165" s="7">
        <v>127.2</v>
      </c>
      <c r="Z165" s="7">
        <v>125</v>
      </c>
      <c r="AA165" s="7">
        <v>113.2</v>
      </c>
      <c r="AB165" s="7">
        <v>123.5</v>
      </c>
      <c r="AC165" s="7">
        <v>135.5</v>
      </c>
      <c r="AD165" s="7">
        <v>122.4</v>
      </c>
      <c r="AE165" s="7">
        <v>123</v>
      </c>
      <c r="AF165" s="7">
        <v>869.8</v>
      </c>
      <c r="AG165" s="7">
        <v>131.80000000000001</v>
      </c>
    </row>
    <row r="166" spans="1:33" x14ac:dyDescent="0.25">
      <c r="A166" s="48" t="s">
        <v>104</v>
      </c>
      <c r="B166">
        <v>2017</v>
      </c>
      <c r="C166" s="50" t="s">
        <v>194</v>
      </c>
      <c r="D166" s="7">
        <v>133.6</v>
      </c>
      <c r="E166" s="7">
        <v>145.69999999999999</v>
      </c>
      <c r="F166" s="7">
        <v>129.6</v>
      </c>
      <c r="G166" s="7">
        <v>138.5</v>
      </c>
      <c r="H166" s="7">
        <v>118.1</v>
      </c>
      <c r="I166" s="7">
        <v>141.80000000000001</v>
      </c>
      <c r="J166" s="7">
        <v>159.5</v>
      </c>
      <c r="K166" s="7">
        <v>133.6</v>
      </c>
      <c r="L166" s="7">
        <v>120.5</v>
      </c>
      <c r="M166" s="7">
        <v>135.19999999999999</v>
      </c>
      <c r="N166" s="7">
        <v>128.5</v>
      </c>
      <c r="O166" s="7">
        <v>145.80000000000001</v>
      </c>
      <c r="P166" s="7">
        <v>139</v>
      </c>
      <c r="Q166" s="7">
        <v>1769.3999999999999</v>
      </c>
      <c r="R166" s="7">
        <v>148.19999999999999</v>
      </c>
      <c r="S166" s="7">
        <v>139.30000000000001</v>
      </c>
      <c r="T166" s="7">
        <v>132.1</v>
      </c>
      <c r="U166" s="7">
        <v>138.30000000000001</v>
      </c>
      <c r="V166" s="7">
        <v>409.7</v>
      </c>
      <c r="W166" s="7">
        <v>132.6</v>
      </c>
      <c r="X166" s="7">
        <v>129.4</v>
      </c>
      <c r="Y166" s="7">
        <v>131.9</v>
      </c>
      <c r="Z166" s="7">
        <v>129.4</v>
      </c>
      <c r="AA166" s="7">
        <v>116</v>
      </c>
      <c r="AB166" s="7">
        <v>126.6</v>
      </c>
      <c r="AC166" s="7">
        <v>136.80000000000001</v>
      </c>
      <c r="AD166" s="7">
        <v>123.6</v>
      </c>
      <c r="AE166" s="7">
        <v>125.9</v>
      </c>
      <c r="AF166" s="7">
        <v>890.2</v>
      </c>
      <c r="AG166" s="7">
        <v>134.19999999999999</v>
      </c>
    </row>
    <row r="167" spans="1:33" x14ac:dyDescent="0.25">
      <c r="A167" s="48" t="s">
        <v>60</v>
      </c>
      <c r="B167">
        <v>2017</v>
      </c>
      <c r="C167" s="50" t="s">
        <v>213</v>
      </c>
      <c r="D167" s="7">
        <v>134.80000000000001</v>
      </c>
      <c r="E167" s="7">
        <v>143.1</v>
      </c>
      <c r="F167" s="7">
        <v>130</v>
      </c>
      <c r="G167" s="7">
        <v>139.4</v>
      </c>
      <c r="H167" s="7">
        <v>120.5</v>
      </c>
      <c r="I167" s="7">
        <v>148</v>
      </c>
      <c r="J167" s="7">
        <v>162.9</v>
      </c>
      <c r="K167" s="7">
        <v>137.4</v>
      </c>
      <c r="L167" s="7">
        <v>120.8</v>
      </c>
      <c r="M167" s="7">
        <v>134.69999999999999</v>
      </c>
      <c r="N167" s="7">
        <v>131.6</v>
      </c>
      <c r="O167" s="7">
        <v>148.69999999999999</v>
      </c>
      <c r="P167" s="7">
        <v>140.6</v>
      </c>
      <c r="Q167" s="7">
        <v>1792.4999999999998</v>
      </c>
      <c r="R167" s="7">
        <v>149</v>
      </c>
      <c r="S167" s="7">
        <v>145.30000000000001</v>
      </c>
      <c r="T167" s="7">
        <v>139.19999999999999</v>
      </c>
      <c r="U167" s="7">
        <v>144.5</v>
      </c>
      <c r="V167" s="7">
        <v>429</v>
      </c>
      <c r="W167" s="7">
        <v>134.4</v>
      </c>
      <c r="X167" s="7">
        <v>136.4</v>
      </c>
      <c r="Y167" s="7">
        <v>137.30000000000001</v>
      </c>
      <c r="Z167" s="7">
        <v>133</v>
      </c>
      <c r="AA167" s="7">
        <v>120.3</v>
      </c>
      <c r="AB167" s="7">
        <v>131.5</v>
      </c>
      <c r="AC167" s="7">
        <v>140.19999999999999</v>
      </c>
      <c r="AD167" s="7">
        <v>125.4</v>
      </c>
      <c r="AE167" s="7">
        <v>129.69999999999999</v>
      </c>
      <c r="AF167" s="7">
        <v>917.39999999999986</v>
      </c>
      <c r="AG167" s="7">
        <v>137.80000000000001</v>
      </c>
    </row>
    <row r="168" spans="1:33" x14ac:dyDescent="0.25">
      <c r="A168" s="48" t="s">
        <v>85</v>
      </c>
      <c r="B168">
        <v>2017</v>
      </c>
      <c r="C168" s="50" t="s">
        <v>213</v>
      </c>
      <c r="D168" s="7">
        <v>133.19999999999999</v>
      </c>
      <c r="E168" s="7">
        <v>143.9</v>
      </c>
      <c r="F168" s="7">
        <v>128.30000000000001</v>
      </c>
      <c r="G168" s="7">
        <v>138.30000000000001</v>
      </c>
      <c r="H168" s="7">
        <v>114.1</v>
      </c>
      <c r="I168" s="7">
        <v>142.69999999999999</v>
      </c>
      <c r="J168" s="7">
        <v>179.8</v>
      </c>
      <c r="K168" s="7">
        <v>123.5</v>
      </c>
      <c r="L168" s="7">
        <v>122.1</v>
      </c>
      <c r="M168" s="7">
        <v>137.5</v>
      </c>
      <c r="N168" s="7">
        <v>124.6</v>
      </c>
      <c r="O168" s="7">
        <v>144.5</v>
      </c>
      <c r="P168" s="7">
        <v>140.5</v>
      </c>
      <c r="Q168" s="7">
        <v>1772.9999999999998</v>
      </c>
      <c r="R168" s="7">
        <v>152.1</v>
      </c>
      <c r="S168" s="7">
        <v>132.69999999999999</v>
      </c>
      <c r="T168" s="7">
        <v>124.3</v>
      </c>
      <c r="U168" s="7">
        <v>131.4</v>
      </c>
      <c r="V168" s="7">
        <v>388.4</v>
      </c>
      <c r="W168" s="7">
        <v>134.4</v>
      </c>
      <c r="X168" s="7">
        <v>118.9</v>
      </c>
      <c r="Y168" s="7">
        <v>127.7</v>
      </c>
      <c r="Z168" s="7">
        <v>125.7</v>
      </c>
      <c r="AA168" s="7">
        <v>114.6</v>
      </c>
      <c r="AB168" s="7">
        <v>124.1</v>
      </c>
      <c r="AC168" s="7">
        <v>135.69999999999999</v>
      </c>
      <c r="AD168" s="7">
        <v>123.3</v>
      </c>
      <c r="AE168" s="7">
        <v>123.8</v>
      </c>
      <c r="AF168" s="7">
        <v>874.89999999999986</v>
      </c>
      <c r="AG168" s="7">
        <v>132.69999999999999</v>
      </c>
    </row>
    <row r="169" spans="1:33" x14ac:dyDescent="0.25">
      <c r="A169" s="48" t="s">
        <v>104</v>
      </c>
      <c r="B169">
        <v>2017</v>
      </c>
      <c r="C169" s="50" t="s">
        <v>213</v>
      </c>
      <c r="D169" s="7">
        <v>134.30000000000001</v>
      </c>
      <c r="E169" s="7">
        <v>143.4</v>
      </c>
      <c r="F169" s="7">
        <v>129.30000000000001</v>
      </c>
      <c r="G169" s="7">
        <v>139</v>
      </c>
      <c r="H169" s="7">
        <v>118.1</v>
      </c>
      <c r="I169" s="7">
        <v>145.5</v>
      </c>
      <c r="J169" s="7">
        <v>168.6</v>
      </c>
      <c r="K169" s="7">
        <v>132.69999999999999</v>
      </c>
      <c r="L169" s="7">
        <v>121.2</v>
      </c>
      <c r="M169" s="7">
        <v>135.6</v>
      </c>
      <c r="N169" s="7">
        <v>128.69999999999999</v>
      </c>
      <c r="O169" s="7">
        <v>146.80000000000001</v>
      </c>
      <c r="P169" s="7">
        <v>140.6</v>
      </c>
      <c r="Q169" s="7">
        <v>1783.8</v>
      </c>
      <c r="R169" s="7">
        <v>149.80000000000001</v>
      </c>
      <c r="S169" s="7">
        <v>140.30000000000001</v>
      </c>
      <c r="T169" s="7">
        <v>133</v>
      </c>
      <c r="U169" s="7">
        <v>139.30000000000001</v>
      </c>
      <c r="V169" s="7">
        <v>412.6</v>
      </c>
      <c r="W169" s="7">
        <v>134.4</v>
      </c>
      <c r="X169" s="7">
        <v>129.80000000000001</v>
      </c>
      <c r="Y169" s="7">
        <v>132.80000000000001</v>
      </c>
      <c r="Z169" s="7">
        <v>130.19999999999999</v>
      </c>
      <c r="AA169" s="7">
        <v>117.3</v>
      </c>
      <c r="AB169" s="7">
        <v>127.3</v>
      </c>
      <c r="AC169" s="7">
        <v>137.6</v>
      </c>
      <c r="AD169" s="7">
        <v>124.5</v>
      </c>
      <c r="AE169" s="7">
        <v>126.8</v>
      </c>
      <c r="AF169" s="7">
        <v>896.5</v>
      </c>
      <c r="AG169" s="7">
        <v>135.4</v>
      </c>
    </row>
    <row r="170" spans="1:33" x14ac:dyDescent="0.25">
      <c r="A170" s="48" t="s">
        <v>60</v>
      </c>
      <c r="B170">
        <v>2017</v>
      </c>
      <c r="C170" s="50" t="s">
        <v>228</v>
      </c>
      <c r="D170" s="7">
        <v>135.19999999999999</v>
      </c>
      <c r="E170" s="7">
        <v>142</v>
      </c>
      <c r="F170" s="7">
        <v>130.5</v>
      </c>
      <c r="G170" s="7">
        <v>140.19999999999999</v>
      </c>
      <c r="H170" s="7">
        <v>120.7</v>
      </c>
      <c r="I170" s="7">
        <v>147.80000000000001</v>
      </c>
      <c r="J170" s="7">
        <v>154.5</v>
      </c>
      <c r="K170" s="7">
        <v>137.1</v>
      </c>
      <c r="L170" s="7">
        <v>121</v>
      </c>
      <c r="M170" s="7">
        <v>134.69999999999999</v>
      </c>
      <c r="N170" s="7">
        <v>131.69999999999999</v>
      </c>
      <c r="O170" s="7">
        <v>149.30000000000001</v>
      </c>
      <c r="P170" s="7">
        <v>139.6</v>
      </c>
      <c r="Q170" s="7">
        <v>1784.3</v>
      </c>
      <c r="R170" s="7">
        <v>149.80000000000001</v>
      </c>
      <c r="S170" s="7">
        <v>146.1</v>
      </c>
      <c r="T170" s="7">
        <v>139.69999999999999</v>
      </c>
      <c r="U170" s="7">
        <v>145.19999999999999</v>
      </c>
      <c r="V170" s="7">
        <v>430.99999999999994</v>
      </c>
      <c r="W170" s="7">
        <v>135.69999999999999</v>
      </c>
      <c r="X170" s="7">
        <v>137.4</v>
      </c>
      <c r="Y170" s="7">
        <v>137.9</v>
      </c>
      <c r="Z170" s="7">
        <v>133.4</v>
      </c>
      <c r="AA170" s="7">
        <v>121.2</v>
      </c>
      <c r="AB170" s="7">
        <v>132.30000000000001</v>
      </c>
      <c r="AC170" s="7">
        <v>139.6</v>
      </c>
      <c r="AD170" s="7">
        <v>126.7</v>
      </c>
      <c r="AE170" s="7">
        <v>130.30000000000001</v>
      </c>
      <c r="AF170" s="7">
        <v>921.40000000000009</v>
      </c>
      <c r="AG170" s="7">
        <v>137.6</v>
      </c>
    </row>
    <row r="171" spans="1:33" x14ac:dyDescent="0.25">
      <c r="A171" s="48" t="s">
        <v>85</v>
      </c>
      <c r="B171">
        <v>2017</v>
      </c>
      <c r="C171" s="50" t="s">
        <v>228</v>
      </c>
      <c r="D171" s="7">
        <v>133.6</v>
      </c>
      <c r="E171" s="7">
        <v>143</v>
      </c>
      <c r="F171" s="7">
        <v>129.69999999999999</v>
      </c>
      <c r="G171" s="7">
        <v>138.69999999999999</v>
      </c>
      <c r="H171" s="7">
        <v>114.5</v>
      </c>
      <c r="I171" s="7">
        <v>137.5</v>
      </c>
      <c r="J171" s="7">
        <v>160.69999999999999</v>
      </c>
      <c r="K171" s="7">
        <v>124.5</v>
      </c>
      <c r="L171" s="7">
        <v>122.4</v>
      </c>
      <c r="M171" s="7">
        <v>137.30000000000001</v>
      </c>
      <c r="N171" s="7">
        <v>124.8</v>
      </c>
      <c r="O171" s="7">
        <v>145</v>
      </c>
      <c r="P171" s="7">
        <v>138</v>
      </c>
      <c r="Q171" s="7">
        <v>1749.7</v>
      </c>
      <c r="R171" s="7">
        <v>153.6</v>
      </c>
      <c r="S171" s="7">
        <v>133.30000000000001</v>
      </c>
      <c r="T171" s="7">
        <v>124.6</v>
      </c>
      <c r="U171" s="7">
        <v>132</v>
      </c>
      <c r="V171" s="7">
        <v>389.9</v>
      </c>
      <c r="W171" s="7">
        <v>135.69999999999999</v>
      </c>
      <c r="X171" s="7">
        <v>120.6</v>
      </c>
      <c r="Y171" s="7">
        <v>128.1</v>
      </c>
      <c r="Z171" s="7">
        <v>126.1</v>
      </c>
      <c r="AA171" s="7">
        <v>115.7</v>
      </c>
      <c r="AB171" s="7">
        <v>124.5</v>
      </c>
      <c r="AC171" s="7">
        <v>135.9</v>
      </c>
      <c r="AD171" s="7">
        <v>124.4</v>
      </c>
      <c r="AE171" s="7">
        <v>124.5</v>
      </c>
      <c r="AF171" s="7">
        <v>879.19999999999993</v>
      </c>
      <c r="AG171" s="7">
        <v>132.4</v>
      </c>
    </row>
    <row r="172" spans="1:33" x14ac:dyDescent="0.25">
      <c r="A172" s="48" t="s">
        <v>104</v>
      </c>
      <c r="B172">
        <v>2017</v>
      </c>
      <c r="C172" s="50" t="s">
        <v>228</v>
      </c>
      <c r="D172" s="7">
        <v>134.69999999999999</v>
      </c>
      <c r="E172" s="7">
        <v>142.4</v>
      </c>
      <c r="F172" s="7">
        <v>130.19999999999999</v>
      </c>
      <c r="G172" s="7">
        <v>139.6</v>
      </c>
      <c r="H172" s="7">
        <v>118.4</v>
      </c>
      <c r="I172" s="7">
        <v>143</v>
      </c>
      <c r="J172" s="7">
        <v>156.6</v>
      </c>
      <c r="K172" s="7">
        <v>132.9</v>
      </c>
      <c r="L172" s="7">
        <v>121.5</v>
      </c>
      <c r="M172" s="7">
        <v>135.6</v>
      </c>
      <c r="N172" s="7">
        <v>128.80000000000001</v>
      </c>
      <c r="O172" s="7">
        <v>147.30000000000001</v>
      </c>
      <c r="P172" s="7">
        <v>139</v>
      </c>
      <c r="Q172" s="7">
        <v>1769.9999999999998</v>
      </c>
      <c r="R172" s="7">
        <v>150.80000000000001</v>
      </c>
      <c r="S172" s="7">
        <v>141.1</v>
      </c>
      <c r="T172" s="7">
        <v>133.4</v>
      </c>
      <c r="U172" s="7">
        <v>140</v>
      </c>
      <c r="V172" s="7">
        <v>414.5</v>
      </c>
      <c r="W172" s="7">
        <v>135.69999999999999</v>
      </c>
      <c r="X172" s="7">
        <v>131</v>
      </c>
      <c r="Y172" s="7">
        <v>133.30000000000001</v>
      </c>
      <c r="Z172" s="7">
        <v>130.6</v>
      </c>
      <c r="AA172" s="7">
        <v>118.3</v>
      </c>
      <c r="AB172" s="7">
        <v>127.9</v>
      </c>
      <c r="AC172" s="7">
        <v>137.4</v>
      </c>
      <c r="AD172" s="7">
        <v>125.7</v>
      </c>
      <c r="AE172" s="7">
        <v>127.5</v>
      </c>
      <c r="AF172" s="7">
        <v>900.7</v>
      </c>
      <c r="AG172" s="7">
        <v>135.19999999999999</v>
      </c>
    </row>
    <row r="173" spans="1:33" x14ac:dyDescent="0.25">
      <c r="A173" s="48" t="s">
        <v>60</v>
      </c>
      <c r="B173">
        <v>2017</v>
      </c>
      <c r="C173" s="50" t="s">
        <v>238</v>
      </c>
      <c r="D173" s="7">
        <v>135.9</v>
      </c>
      <c r="E173" s="7">
        <v>141.9</v>
      </c>
      <c r="F173" s="7">
        <v>131</v>
      </c>
      <c r="G173" s="7">
        <v>141.5</v>
      </c>
      <c r="H173" s="7">
        <v>121.4</v>
      </c>
      <c r="I173" s="7">
        <v>146.69999999999999</v>
      </c>
      <c r="J173" s="7">
        <v>157.1</v>
      </c>
      <c r="K173" s="7">
        <v>136.4</v>
      </c>
      <c r="L173" s="7">
        <v>121.4</v>
      </c>
      <c r="M173" s="7">
        <v>135.6</v>
      </c>
      <c r="N173" s="7">
        <v>131.30000000000001</v>
      </c>
      <c r="O173" s="7">
        <v>150.30000000000001</v>
      </c>
      <c r="P173" s="7">
        <v>140.4</v>
      </c>
      <c r="Q173" s="7">
        <v>1790.8999999999999</v>
      </c>
      <c r="R173" s="7">
        <v>150.5</v>
      </c>
      <c r="S173" s="7">
        <v>147.19999999999999</v>
      </c>
      <c r="T173" s="7">
        <v>140.6</v>
      </c>
      <c r="U173" s="7">
        <v>146.19999999999999</v>
      </c>
      <c r="V173" s="7">
        <v>433.99999999999994</v>
      </c>
      <c r="W173" s="7">
        <v>137.30000000000001</v>
      </c>
      <c r="X173" s="7">
        <v>138.1</v>
      </c>
      <c r="Y173" s="7">
        <v>138.4</v>
      </c>
      <c r="Z173" s="7">
        <v>134.19999999999999</v>
      </c>
      <c r="AA173" s="7">
        <v>121</v>
      </c>
      <c r="AB173" s="7">
        <v>133</v>
      </c>
      <c r="AC173" s="7">
        <v>140.1</v>
      </c>
      <c r="AD173" s="7">
        <v>127.4</v>
      </c>
      <c r="AE173" s="7">
        <v>130.69999999999999</v>
      </c>
      <c r="AF173" s="7">
        <v>924.8</v>
      </c>
      <c r="AG173" s="7">
        <v>138.30000000000001</v>
      </c>
    </row>
    <row r="174" spans="1:33" x14ac:dyDescent="0.25">
      <c r="A174" s="48" t="s">
        <v>85</v>
      </c>
      <c r="B174">
        <v>2017</v>
      </c>
      <c r="C174" s="50" t="s">
        <v>238</v>
      </c>
      <c r="D174" s="7">
        <v>133.9</v>
      </c>
      <c r="E174" s="7">
        <v>142.80000000000001</v>
      </c>
      <c r="F174" s="7">
        <v>131.4</v>
      </c>
      <c r="G174" s="7">
        <v>139.1</v>
      </c>
      <c r="H174" s="7">
        <v>114.9</v>
      </c>
      <c r="I174" s="7">
        <v>135.6</v>
      </c>
      <c r="J174" s="7">
        <v>173.2</v>
      </c>
      <c r="K174" s="7">
        <v>124.1</v>
      </c>
      <c r="L174" s="7">
        <v>122.6</v>
      </c>
      <c r="M174" s="7">
        <v>137.80000000000001</v>
      </c>
      <c r="N174" s="7">
        <v>125.1</v>
      </c>
      <c r="O174" s="7">
        <v>145.5</v>
      </c>
      <c r="P174" s="7">
        <v>139.69999999999999</v>
      </c>
      <c r="Q174" s="7">
        <v>1765.6999999999998</v>
      </c>
      <c r="R174" s="7">
        <v>154.6</v>
      </c>
      <c r="S174" s="7">
        <v>134</v>
      </c>
      <c r="T174" s="7">
        <v>124.9</v>
      </c>
      <c r="U174" s="7">
        <v>132.6</v>
      </c>
      <c r="V174" s="7">
        <v>391.5</v>
      </c>
      <c r="W174" s="7">
        <v>137.30000000000001</v>
      </c>
      <c r="X174" s="7">
        <v>122.6</v>
      </c>
      <c r="Y174" s="7">
        <v>128.30000000000001</v>
      </c>
      <c r="Z174" s="7">
        <v>126.6</v>
      </c>
      <c r="AA174" s="7">
        <v>115</v>
      </c>
      <c r="AB174" s="7">
        <v>124.8</v>
      </c>
      <c r="AC174" s="7">
        <v>136.30000000000001</v>
      </c>
      <c r="AD174" s="7">
        <v>124.6</v>
      </c>
      <c r="AE174" s="7">
        <v>124.5</v>
      </c>
      <c r="AF174" s="7">
        <v>880.1</v>
      </c>
      <c r="AG174" s="7">
        <v>133.5</v>
      </c>
    </row>
    <row r="175" spans="1:33" x14ac:dyDescent="0.25">
      <c r="A175" s="48" t="s">
        <v>104</v>
      </c>
      <c r="B175">
        <v>2017</v>
      </c>
      <c r="C175" s="50" t="s">
        <v>238</v>
      </c>
      <c r="D175" s="7">
        <v>135.30000000000001</v>
      </c>
      <c r="E175" s="7">
        <v>142.19999999999999</v>
      </c>
      <c r="F175" s="7">
        <v>131.19999999999999</v>
      </c>
      <c r="G175" s="7">
        <v>140.6</v>
      </c>
      <c r="H175" s="7">
        <v>119</v>
      </c>
      <c r="I175" s="7">
        <v>141.5</v>
      </c>
      <c r="J175" s="7">
        <v>162.6</v>
      </c>
      <c r="K175" s="7">
        <v>132.30000000000001</v>
      </c>
      <c r="L175" s="7">
        <v>121.8</v>
      </c>
      <c r="M175" s="7">
        <v>136.30000000000001</v>
      </c>
      <c r="N175" s="7">
        <v>128.69999999999999</v>
      </c>
      <c r="O175" s="7">
        <v>148.1</v>
      </c>
      <c r="P175" s="7">
        <v>140.1</v>
      </c>
      <c r="Q175" s="7">
        <v>1779.6999999999998</v>
      </c>
      <c r="R175" s="7">
        <v>151.6</v>
      </c>
      <c r="S175" s="7">
        <v>142</v>
      </c>
      <c r="T175" s="7">
        <v>134.1</v>
      </c>
      <c r="U175" s="7">
        <v>140.80000000000001</v>
      </c>
      <c r="V175" s="7">
        <v>416.90000000000003</v>
      </c>
      <c r="W175" s="7">
        <v>137.30000000000001</v>
      </c>
      <c r="X175" s="7">
        <v>132.19999999999999</v>
      </c>
      <c r="Y175" s="7">
        <v>133.6</v>
      </c>
      <c r="Z175" s="7">
        <v>131.30000000000001</v>
      </c>
      <c r="AA175" s="7">
        <v>117.8</v>
      </c>
      <c r="AB175" s="7">
        <v>128.4</v>
      </c>
      <c r="AC175" s="7">
        <v>137.9</v>
      </c>
      <c r="AD175" s="7">
        <v>126.2</v>
      </c>
      <c r="AE175" s="7">
        <v>127.7</v>
      </c>
      <c r="AF175" s="7">
        <v>902.90000000000009</v>
      </c>
      <c r="AG175" s="7">
        <v>136.1</v>
      </c>
    </row>
    <row r="176" spans="1:33" x14ac:dyDescent="0.25">
      <c r="A176" s="48" t="s">
        <v>60</v>
      </c>
      <c r="B176">
        <v>2017</v>
      </c>
      <c r="C176" s="50" t="s">
        <v>264</v>
      </c>
      <c r="D176" s="7">
        <v>136.30000000000001</v>
      </c>
      <c r="E176" s="7">
        <v>142.5</v>
      </c>
      <c r="F176" s="7">
        <v>140.5</v>
      </c>
      <c r="G176" s="7">
        <v>141.5</v>
      </c>
      <c r="H176" s="7">
        <v>121.6</v>
      </c>
      <c r="I176" s="7">
        <v>147.30000000000001</v>
      </c>
      <c r="J176" s="7">
        <v>168</v>
      </c>
      <c r="K176" s="7">
        <v>135.80000000000001</v>
      </c>
      <c r="L176" s="7">
        <v>122.5</v>
      </c>
      <c r="M176" s="7">
        <v>136</v>
      </c>
      <c r="N176" s="7">
        <v>131.9</v>
      </c>
      <c r="O176" s="7">
        <v>151.4</v>
      </c>
      <c r="P176" s="7">
        <v>142.4</v>
      </c>
      <c r="Q176" s="7">
        <v>1817.7000000000003</v>
      </c>
      <c r="R176" s="7">
        <v>152.1</v>
      </c>
      <c r="S176" s="7">
        <v>148.19999999999999</v>
      </c>
      <c r="T176" s="7">
        <v>141.5</v>
      </c>
      <c r="U176" s="7">
        <v>147.30000000000001</v>
      </c>
      <c r="V176" s="7">
        <v>437</v>
      </c>
      <c r="W176" s="7">
        <v>138.6</v>
      </c>
      <c r="X176" s="7">
        <v>141.1</v>
      </c>
      <c r="Y176" s="7">
        <v>139.4</v>
      </c>
      <c r="Z176" s="7">
        <v>135.80000000000001</v>
      </c>
      <c r="AA176" s="7">
        <v>121.6</v>
      </c>
      <c r="AB176" s="7">
        <v>133.69999999999999</v>
      </c>
      <c r="AC176" s="7">
        <v>141.5</v>
      </c>
      <c r="AD176" s="7">
        <v>128.1</v>
      </c>
      <c r="AE176" s="7">
        <v>131.69999999999999</v>
      </c>
      <c r="AF176" s="7">
        <v>931.8</v>
      </c>
      <c r="AG176" s="7">
        <v>140</v>
      </c>
    </row>
    <row r="177" spans="1:33" x14ac:dyDescent="0.25">
      <c r="A177" s="48" t="s">
        <v>85</v>
      </c>
      <c r="B177">
        <v>2017</v>
      </c>
      <c r="C177" s="50" t="s">
        <v>264</v>
      </c>
      <c r="D177" s="7">
        <v>134.30000000000001</v>
      </c>
      <c r="E177" s="7">
        <v>142.1</v>
      </c>
      <c r="F177" s="7">
        <v>146.69999999999999</v>
      </c>
      <c r="G177" s="7">
        <v>139.5</v>
      </c>
      <c r="H177" s="7">
        <v>115.2</v>
      </c>
      <c r="I177" s="7">
        <v>136.4</v>
      </c>
      <c r="J177" s="7">
        <v>185.2</v>
      </c>
      <c r="K177" s="7">
        <v>122.2</v>
      </c>
      <c r="L177" s="7">
        <v>123.9</v>
      </c>
      <c r="M177" s="7">
        <v>138.30000000000001</v>
      </c>
      <c r="N177" s="7">
        <v>125.4</v>
      </c>
      <c r="O177" s="7">
        <v>146</v>
      </c>
      <c r="P177" s="7">
        <v>141.5</v>
      </c>
      <c r="Q177" s="7">
        <v>1796.7</v>
      </c>
      <c r="R177" s="7">
        <v>156.19999999999999</v>
      </c>
      <c r="S177" s="7">
        <v>135</v>
      </c>
      <c r="T177" s="7">
        <v>125.4</v>
      </c>
      <c r="U177" s="7">
        <v>133.5</v>
      </c>
      <c r="V177" s="7">
        <v>393.9</v>
      </c>
      <c r="W177" s="7">
        <v>138.6</v>
      </c>
      <c r="X177" s="7">
        <v>125.7</v>
      </c>
      <c r="Y177" s="7">
        <v>128.80000000000001</v>
      </c>
      <c r="Z177" s="7">
        <v>127.4</v>
      </c>
      <c r="AA177" s="7">
        <v>115.3</v>
      </c>
      <c r="AB177" s="7">
        <v>125.1</v>
      </c>
      <c r="AC177" s="7">
        <v>136.6</v>
      </c>
      <c r="AD177" s="7">
        <v>124.9</v>
      </c>
      <c r="AE177" s="7">
        <v>124.9</v>
      </c>
      <c r="AF177" s="7">
        <v>883</v>
      </c>
      <c r="AG177" s="7">
        <v>134.80000000000001</v>
      </c>
    </row>
    <row r="178" spans="1:33" x14ac:dyDescent="0.25">
      <c r="A178" s="48" t="s">
        <v>104</v>
      </c>
      <c r="B178">
        <v>2017</v>
      </c>
      <c r="C178" s="50" t="s">
        <v>264</v>
      </c>
      <c r="D178" s="7">
        <v>135.69999999999999</v>
      </c>
      <c r="E178" s="7">
        <v>142.4</v>
      </c>
      <c r="F178" s="7">
        <v>142.9</v>
      </c>
      <c r="G178" s="7">
        <v>140.80000000000001</v>
      </c>
      <c r="H178" s="7">
        <v>119.2</v>
      </c>
      <c r="I178" s="7">
        <v>142.19999999999999</v>
      </c>
      <c r="J178" s="7">
        <v>173.8</v>
      </c>
      <c r="K178" s="7">
        <v>131.19999999999999</v>
      </c>
      <c r="L178" s="7">
        <v>123</v>
      </c>
      <c r="M178" s="7">
        <v>136.80000000000001</v>
      </c>
      <c r="N178" s="7">
        <v>129.19999999999999</v>
      </c>
      <c r="O178" s="7">
        <v>148.9</v>
      </c>
      <c r="P178" s="7">
        <v>142.1</v>
      </c>
      <c r="Q178" s="7">
        <v>1808.2</v>
      </c>
      <c r="R178" s="7">
        <v>153.19999999999999</v>
      </c>
      <c r="S178" s="7">
        <v>143</v>
      </c>
      <c r="T178" s="7">
        <v>134.80000000000001</v>
      </c>
      <c r="U178" s="7">
        <v>141.80000000000001</v>
      </c>
      <c r="V178" s="7">
        <v>419.6</v>
      </c>
      <c r="W178" s="7">
        <v>138.6</v>
      </c>
      <c r="X178" s="7">
        <v>135.30000000000001</v>
      </c>
      <c r="Y178" s="7">
        <v>134.4</v>
      </c>
      <c r="Z178" s="7">
        <v>132.6</v>
      </c>
      <c r="AA178" s="7">
        <v>118.3</v>
      </c>
      <c r="AB178" s="7">
        <v>128.9</v>
      </c>
      <c r="AC178" s="7">
        <v>138.6</v>
      </c>
      <c r="AD178" s="7">
        <v>126.8</v>
      </c>
      <c r="AE178" s="7">
        <v>128.4</v>
      </c>
      <c r="AF178" s="7">
        <v>908</v>
      </c>
      <c r="AG178" s="7">
        <v>137.6</v>
      </c>
    </row>
    <row r="179" spans="1:33" x14ac:dyDescent="0.25">
      <c r="A179" s="48" t="s">
        <v>60</v>
      </c>
      <c r="B179">
        <v>2017</v>
      </c>
      <c r="C179" s="50" t="s">
        <v>273</v>
      </c>
      <c r="D179" s="7">
        <v>136.4</v>
      </c>
      <c r="E179" s="7">
        <v>143.69999999999999</v>
      </c>
      <c r="F179" s="7">
        <v>144.80000000000001</v>
      </c>
      <c r="G179" s="7">
        <v>141.9</v>
      </c>
      <c r="H179" s="7">
        <v>123.1</v>
      </c>
      <c r="I179" s="7">
        <v>147.19999999999999</v>
      </c>
      <c r="J179" s="7">
        <v>161</v>
      </c>
      <c r="K179" s="7">
        <v>133.80000000000001</v>
      </c>
      <c r="L179" s="7">
        <v>121.9</v>
      </c>
      <c r="M179" s="7">
        <v>135.80000000000001</v>
      </c>
      <c r="N179" s="7">
        <v>131.1</v>
      </c>
      <c r="O179" s="7">
        <v>151.4</v>
      </c>
      <c r="P179" s="7">
        <v>141.5</v>
      </c>
      <c r="Q179" s="7">
        <v>1813.6000000000001</v>
      </c>
      <c r="R179" s="7">
        <v>153.19999999999999</v>
      </c>
      <c r="S179" s="7">
        <v>148</v>
      </c>
      <c r="T179" s="7">
        <v>141.9</v>
      </c>
      <c r="U179" s="7">
        <v>147.19999999999999</v>
      </c>
      <c r="V179" s="7">
        <v>437.09999999999997</v>
      </c>
      <c r="W179" s="7">
        <v>139.1</v>
      </c>
      <c r="X179" s="7">
        <v>142.6</v>
      </c>
      <c r="Y179" s="7">
        <v>139.5</v>
      </c>
      <c r="Z179" s="7">
        <v>136.1</v>
      </c>
      <c r="AA179" s="7">
        <v>122</v>
      </c>
      <c r="AB179" s="7">
        <v>133.4</v>
      </c>
      <c r="AC179" s="7">
        <v>141.1</v>
      </c>
      <c r="AD179" s="7">
        <v>127.8</v>
      </c>
      <c r="AE179" s="7">
        <v>131.9</v>
      </c>
      <c r="AF179" s="7">
        <v>931.8</v>
      </c>
      <c r="AG179" s="7">
        <v>139.80000000000001</v>
      </c>
    </row>
    <row r="180" spans="1:33" x14ac:dyDescent="0.25">
      <c r="A180" s="48" t="s">
        <v>85</v>
      </c>
      <c r="B180">
        <v>2017</v>
      </c>
      <c r="C180" s="50" t="s">
        <v>273</v>
      </c>
      <c r="D180" s="7">
        <v>134.4</v>
      </c>
      <c r="E180" s="7">
        <v>142.6</v>
      </c>
      <c r="F180" s="7">
        <v>145.9</v>
      </c>
      <c r="G180" s="7">
        <v>139.5</v>
      </c>
      <c r="H180" s="7">
        <v>115.9</v>
      </c>
      <c r="I180" s="7">
        <v>135</v>
      </c>
      <c r="J180" s="7">
        <v>163.19999999999999</v>
      </c>
      <c r="K180" s="7">
        <v>119.8</v>
      </c>
      <c r="L180" s="7">
        <v>120.7</v>
      </c>
      <c r="M180" s="7">
        <v>139.69999999999999</v>
      </c>
      <c r="N180" s="7">
        <v>125.7</v>
      </c>
      <c r="O180" s="7">
        <v>146.30000000000001</v>
      </c>
      <c r="P180" s="7">
        <v>138.80000000000001</v>
      </c>
      <c r="Q180" s="7">
        <v>1767.5</v>
      </c>
      <c r="R180" s="7">
        <v>157</v>
      </c>
      <c r="S180" s="7">
        <v>135.6</v>
      </c>
      <c r="T180" s="7">
        <v>125.6</v>
      </c>
      <c r="U180" s="7">
        <v>134</v>
      </c>
      <c r="V180" s="7">
        <v>395.2</v>
      </c>
      <c r="W180" s="7">
        <v>139.1</v>
      </c>
      <c r="X180" s="7">
        <v>126.8</v>
      </c>
      <c r="Y180" s="7">
        <v>129.30000000000001</v>
      </c>
      <c r="Z180" s="7">
        <v>128.19999999999999</v>
      </c>
      <c r="AA180" s="7">
        <v>115.3</v>
      </c>
      <c r="AB180" s="7">
        <v>125.6</v>
      </c>
      <c r="AC180" s="7">
        <v>136.69999999999999</v>
      </c>
      <c r="AD180" s="7">
        <v>124.6</v>
      </c>
      <c r="AE180" s="7">
        <v>125.1</v>
      </c>
      <c r="AF180" s="7">
        <v>884.8</v>
      </c>
      <c r="AG180" s="7">
        <v>134.1</v>
      </c>
    </row>
    <row r="181" spans="1:33" x14ac:dyDescent="0.25">
      <c r="A181" s="48" t="s">
        <v>104</v>
      </c>
      <c r="B181">
        <v>2017</v>
      </c>
      <c r="C181" s="50" t="s">
        <v>273</v>
      </c>
      <c r="D181" s="7">
        <v>135.80000000000001</v>
      </c>
      <c r="E181" s="7">
        <v>143.30000000000001</v>
      </c>
      <c r="F181" s="7">
        <v>145.19999999999999</v>
      </c>
      <c r="G181" s="7">
        <v>141</v>
      </c>
      <c r="H181" s="7">
        <v>120.5</v>
      </c>
      <c r="I181" s="7">
        <v>141.5</v>
      </c>
      <c r="J181" s="7">
        <v>161.69999999999999</v>
      </c>
      <c r="K181" s="7">
        <v>129.1</v>
      </c>
      <c r="L181" s="7">
        <v>121.5</v>
      </c>
      <c r="M181" s="7">
        <v>137.1</v>
      </c>
      <c r="N181" s="7">
        <v>128.80000000000001</v>
      </c>
      <c r="O181" s="7">
        <v>149</v>
      </c>
      <c r="P181" s="7">
        <v>140.5</v>
      </c>
      <c r="Q181" s="7">
        <v>1794.9999999999998</v>
      </c>
      <c r="R181" s="7">
        <v>154.19999999999999</v>
      </c>
      <c r="S181" s="7">
        <v>143.1</v>
      </c>
      <c r="T181" s="7">
        <v>135.1</v>
      </c>
      <c r="U181" s="7">
        <v>142</v>
      </c>
      <c r="V181" s="7">
        <v>420.2</v>
      </c>
      <c r="W181" s="7">
        <v>139.1</v>
      </c>
      <c r="X181" s="7">
        <v>136.6</v>
      </c>
      <c r="Y181" s="7">
        <v>134.69999999999999</v>
      </c>
      <c r="Z181" s="7">
        <v>133.1</v>
      </c>
      <c r="AA181" s="7">
        <v>118.5</v>
      </c>
      <c r="AB181" s="7">
        <v>129</v>
      </c>
      <c r="AC181" s="7">
        <v>138.5</v>
      </c>
      <c r="AD181" s="7">
        <v>126.5</v>
      </c>
      <c r="AE181" s="7">
        <v>128.6</v>
      </c>
      <c r="AF181" s="7">
        <v>908.9</v>
      </c>
      <c r="AG181" s="7">
        <v>137.19999999999999</v>
      </c>
    </row>
    <row r="182" spans="1:33" x14ac:dyDescent="0.25">
      <c r="A182" s="48" t="s">
        <v>60</v>
      </c>
      <c r="B182">
        <v>2018</v>
      </c>
      <c r="C182" s="50" t="s">
        <v>62</v>
      </c>
      <c r="D182" s="7">
        <v>136.6</v>
      </c>
      <c r="E182" s="7">
        <v>144.4</v>
      </c>
      <c r="F182" s="7">
        <v>143.80000000000001</v>
      </c>
      <c r="G182" s="7">
        <v>142</v>
      </c>
      <c r="H182" s="7">
        <v>123.2</v>
      </c>
      <c r="I182" s="7">
        <v>147.9</v>
      </c>
      <c r="J182" s="7">
        <v>152.1</v>
      </c>
      <c r="K182" s="7">
        <v>131.80000000000001</v>
      </c>
      <c r="L182" s="7">
        <v>119.5</v>
      </c>
      <c r="M182" s="7">
        <v>136</v>
      </c>
      <c r="N182" s="7">
        <v>131.19999999999999</v>
      </c>
      <c r="O182" s="7">
        <v>151.80000000000001</v>
      </c>
      <c r="P182" s="7">
        <v>140.4</v>
      </c>
      <c r="Q182" s="7">
        <v>1800.7</v>
      </c>
      <c r="R182" s="7">
        <v>153.6</v>
      </c>
      <c r="S182" s="7">
        <v>148.30000000000001</v>
      </c>
      <c r="T182" s="7">
        <v>142.30000000000001</v>
      </c>
      <c r="U182" s="7">
        <v>147.5</v>
      </c>
      <c r="V182" s="7">
        <v>438.1</v>
      </c>
      <c r="W182" s="7">
        <v>140.4</v>
      </c>
      <c r="X182" s="7">
        <v>142.30000000000001</v>
      </c>
      <c r="Y182" s="7">
        <v>139.80000000000001</v>
      </c>
      <c r="Z182" s="7">
        <v>136</v>
      </c>
      <c r="AA182" s="7">
        <v>122.7</v>
      </c>
      <c r="AB182" s="7">
        <v>134.30000000000001</v>
      </c>
      <c r="AC182" s="7">
        <v>141.6</v>
      </c>
      <c r="AD182" s="7">
        <v>128.6</v>
      </c>
      <c r="AE182" s="7">
        <v>132.30000000000001</v>
      </c>
      <c r="AF182" s="7">
        <v>935.3</v>
      </c>
      <c r="AG182" s="7">
        <v>139.30000000000001</v>
      </c>
    </row>
    <row r="183" spans="1:33" x14ac:dyDescent="0.25">
      <c r="A183" s="48" t="s">
        <v>85</v>
      </c>
      <c r="B183">
        <v>2018</v>
      </c>
      <c r="C183" s="50" t="s">
        <v>62</v>
      </c>
      <c r="D183" s="7">
        <v>134.6</v>
      </c>
      <c r="E183" s="7">
        <v>143.69999999999999</v>
      </c>
      <c r="F183" s="7">
        <v>143.6</v>
      </c>
      <c r="G183" s="7">
        <v>139.6</v>
      </c>
      <c r="H183" s="7">
        <v>116.4</v>
      </c>
      <c r="I183" s="7">
        <v>133.80000000000001</v>
      </c>
      <c r="J183" s="7">
        <v>150.5</v>
      </c>
      <c r="K183" s="7">
        <v>118.4</v>
      </c>
      <c r="L183" s="7">
        <v>117.3</v>
      </c>
      <c r="M183" s="7">
        <v>140.5</v>
      </c>
      <c r="N183" s="7">
        <v>125.9</v>
      </c>
      <c r="O183" s="7">
        <v>146.80000000000001</v>
      </c>
      <c r="P183" s="7">
        <v>137.19999999999999</v>
      </c>
      <c r="Q183" s="7">
        <v>1748.3000000000002</v>
      </c>
      <c r="R183" s="7">
        <v>157.69999999999999</v>
      </c>
      <c r="S183" s="7">
        <v>136</v>
      </c>
      <c r="T183" s="7">
        <v>125.9</v>
      </c>
      <c r="U183" s="7">
        <v>134.4</v>
      </c>
      <c r="V183" s="7">
        <v>396.29999999999995</v>
      </c>
      <c r="W183" s="7">
        <v>140.4</v>
      </c>
      <c r="X183" s="7">
        <v>127.3</v>
      </c>
      <c r="Y183" s="7">
        <v>129.5</v>
      </c>
      <c r="Z183" s="7">
        <v>129</v>
      </c>
      <c r="AA183" s="7">
        <v>116.3</v>
      </c>
      <c r="AB183" s="7">
        <v>126.2</v>
      </c>
      <c r="AC183" s="7">
        <v>137.1</v>
      </c>
      <c r="AD183" s="7">
        <v>125.5</v>
      </c>
      <c r="AE183" s="7">
        <v>125.8</v>
      </c>
      <c r="AF183" s="7">
        <v>889.4</v>
      </c>
      <c r="AG183" s="7">
        <v>134.1</v>
      </c>
    </row>
    <row r="184" spans="1:33" x14ac:dyDescent="0.25">
      <c r="A184" s="48" t="s">
        <v>104</v>
      </c>
      <c r="B184">
        <v>2018</v>
      </c>
      <c r="C184" s="50" t="s">
        <v>62</v>
      </c>
      <c r="D184" s="7">
        <v>136</v>
      </c>
      <c r="E184" s="7">
        <v>144.19999999999999</v>
      </c>
      <c r="F184" s="7">
        <v>143.69999999999999</v>
      </c>
      <c r="G184" s="7">
        <v>141.1</v>
      </c>
      <c r="H184" s="7">
        <v>120.7</v>
      </c>
      <c r="I184" s="7">
        <v>141.30000000000001</v>
      </c>
      <c r="J184" s="7">
        <v>151.6</v>
      </c>
      <c r="K184" s="7">
        <v>127.3</v>
      </c>
      <c r="L184" s="7">
        <v>118.8</v>
      </c>
      <c r="M184" s="7">
        <v>137.5</v>
      </c>
      <c r="N184" s="7">
        <v>129</v>
      </c>
      <c r="O184" s="7">
        <v>149.5</v>
      </c>
      <c r="P184" s="7">
        <v>139.19999999999999</v>
      </c>
      <c r="Q184" s="7">
        <v>1779.9</v>
      </c>
      <c r="R184" s="7">
        <v>154.69999999999999</v>
      </c>
      <c r="S184" s="7">
        <v>143.5</v>
      </c>
      <c r="T184" s="7">
        <v>135.5</v>
      </c>
      <c r="U184" s="7">
        <v>142.30000000000001</v>
      </c>
      <c r="V184" s="7">
        <v>421.3</v>
      </c>
      <c r="W184" s="7">
        <v>140.4</v>
      </c>
      <c r="X184" s="7">
        <v>136.6</v>
      </c>
      <c r="Y184" s="7">
        <v>134.9</v>
      </c>
      <c r="Z184" s="7">
        <v>133.30000000000001</v>
      </c>
      <c r="AA184" s="7">
        <v>119.3</v>
      </c>
      <c r="AB184" s="7">
        <v>129.69999999999999</v>
      </c>
      <c r="AC184" s="7">
        <v>139</v>
      </c>
      <c r="AD184" s="7">
        <v>127.3</v>
      </c>
      <c r="AE184" s="7">
        <v>129.1</v>
      </c>
      <c r="AF184" s="7">
        <v>912.6</v>
      </c>
      <c r="AG184" s="7">
        <v>136.9</v>
      </c>
    </row>
    <row r="185" spans="1:33" x14ac:dyDescent="0.25">
      <c r="A185" s="48" t="s">
        <v>60</v>
      </c>
      <c r="B185">
        <v>2018</v>
      </c>
      <c r="C185" s="50" t="s">
        <v>116</v>
      </c>
      <c r="D185" s="7">
        <v>136.4</v>
      </c>
      <c r="E185" s="7">
        <v>143.69999999999999</v>
      </c>
      <c r="F185" s="7">
        <v>140.6</v>
      </c>
      <c r="G185" s="7">
        <v>141.5</v>
      </c>
      <c r="H185" s="7">
        <v>122.9</v>
      </c>
      <c r="I185" s="7">
        <v>149.4</v>
      </c>
      <c r="J185" s="7">
        <v>142.4</v>
      </c>
      <c r="K185" s="7">
        <v>130.19999999999999</v>
      </c>
      <c r="L185" s="7">
        <v>117.9</v>
      </c>
      <c r="M185" s="7">
        <v>135.6</v>
      </c>
      <c r="N185" s="7">
        <v>130.5</v>
      </c>
      <c r="O185" s="7">
        <v>151.69999999999999</v>
      </c>
      <c r="P185" s="7">
        <v>138.69999999999999</v>
      </c>
      <c r="Q185" s="7">
        <v>1781.5</v>
      </c>
      <c r="R185" s="7">
        <v>153.30000000000001</v>
      </c>
      <c r="S185" s="7">
        <v>148.69999999999999</v>
      </c>
      <c r="T185" s="7">
        <v>142.4</v>
      </c>
      <c r="U185" s="7">
        <v>147.80000000000001</v>
      </c>
      <c r="V185" s="7">
        <v>438.90000000000003</v>
      </c>
      <c r="W185" s="7">
        <v>141.30000000000001</v>
      </c>
      <c r="X185" s="7">
        <v>142.4</v>
      </c>
      <c r="Y185" s="7">
        <v>139.9</v>
      </c>
      <c r="Z185" s="7">
        <v>136.19999999999999</v>
      </c>
      <c r="AA185" s="7">
        <v>123.3</v>
      </c>
      <c r="AB185" s="7">
        <v>134.30000000000001</v>
      </c>
      <c r="AC185" s="7">
        <v>141.5</v>
      </c>
      <c r="AD185" s="7">
        <v>128.80000000000001</v>
      </c>
      <c r="AE185" s="7">
        <v>132.5</v>
      </c>
      <c r="AF185" s="7">
        <v>936.5</v>
      </c>
      <c r="AG185" s="7">
        <v>138.5</v>
      </c>
    </row>
    <row r="186" spans="1:33" x14ac:dyDescent="0.25">
      <c r="A186" s="48" t="s">
        <v>85</v>
      </c>
      <c r="B186">
        <v>2018</v>
      </c>
      <c r="C186" s="50" t="s">
        <v>116</v>
      </c>
      <c r="D186" s="7">
        <v>134.80000000000001</v>
      </c>
      <c r="E186" s="7">
        <v>143</v>
      </c>
      <c r="F186" s="7">
        <v>139.9</v>
      </c>
      <c r="G186" s="7">
        <v>139.9</v>
      </c>
      <c r="H186" s="7">
        <v>116.2</v>
      </c>
      <c r="I186" s="7">
        <v>135.5</v>
      </c>
      <c r="J186" s="7">
        <v>136.9</v>
      </c>
      <c r="K186" s="7">
        <v>117</v>
      </c>
      <c r="L186" s="7">
        <v>115.4</v>
      </c>
      <c r="M186" s="7">
        <v>140.69999999999999</v>
      </c>
      <c r="N186" s="7">
        <v>125.9</v>
      </c>
      <c r="O186" s="7">
        <v>147.1</v>
      </c>
      <c r="P186" s="7">
        <v>135.6</v>
      </c>
      <c r="Q186" s="7">
        <v>1727.9</v>
      </c>
      <c r="R186" s="7">
        <v>159.30000000000001</v>
      </c>
      <c r="S186" s="7">
        <v>136.30000000000001</v>
      </c>
      <c r="T186" s="7">
        <v>126.1</v>
      </c>
      <c r="U186" s="7">
        <v>134.69999999999999</v>
      </c>
      <c r="V186" s="7">
        <v>397.09999999999997</v>
      </c>
      <c r="W186" s="7">
        <v>141.30000000000001</v>
      </c>
      <c r="X186" s="7">
        <v>127.3</v>
      </c>
      <c r="Y186" s="7">
        <v>129.9</v>
      </c>
      <c r="Z186" s="7">
        <v>129.80000000000001</v>
      </c>
      <c r="AA186" s="7">
        <v>117.4</v>
      </c>
      <c r="AB186" s="7">
        <v>126.5</v>
      </c>
      <c r="AC186" s="7">
        <v>137.19999999999999</v>
      </c>
      <c r="AD186" s="7">
        <v>126.2</v>
      </c>
      <c r="AE186" s="7">
        <v>126.5</v>
      </c>
      <c r="AF186" s="7">
        <v>893.5</v>
      </c>
      <c r="AG186" s="7">
        <v>134</v>
      </c>
    </row>
    <row r="187" spans="1:33" x14ac:dyDescent="0.25">
      <c r="A187" s="48" t="s">
        <v>104</v>
      </c>
      <c r="B187">
        <v>2018</v>
      </c>
      <c r="C187" s="50" t="s">
        <v>116</v>
      </c>
      <c r="D187" s="7">
        <v>135.9</v>
      </c>
      <c r="E187" s="7">
        <v>143.5</v>
      </c>
      <c r="F187" s="7">
        <v>140.30000000000001</v>
      </c>
      <c r="G187" s="7">
        <v>140.9</v>
      </c>
      <c r="H187" s="7">
        <v>120.4</v>
      </c>
      <c r="I187" s="7">
        <v>142.9</v>
      </c>
      <c r="J187" s="7">
        <v>140.5</v>
      </c>
      <c r="K187" s="7">
        <v>125.8</v>
      </c>
      <c r="L187" s="7">
        <v>117.1</v>
      </c>
      <c r="M187" s="7">
        <v>137.30000000000001</v>
      </c>
      <c r="N187" s="7">
        <v>128.6</v>
      </c>
      <c r="O187" s="7">
        <v>149.6</v>
      </c>
      <c r="P187" s="7">
        <v>137.6</v>
      </c>
      <c r="Q187" s="7">
        <v>1760.3999999999996</v>
      </c>
      <c r="R187" s="7">
        <v>154.9</v>
      </c>
      <c r="S187" s="7">
        <v>143.80000000000001</v>
      </c>
      <c r="T187" s="7">
        <v>135.6</v>
      </c>
      <c r="U187" s="7">
        <v>142.6</v>
      </c>
      <c r="V187" s="7">
        <v>422</v>
      </c>
      <c r="W187" s="7">
        <v>141.30000000000001</v>
      </c>
      <c r="X187" s="7">
        <v>136.69999999999999</v>
      </c>
      <c r="Y187" s="7">
        <v>135.19999999999999</v>
      </c>
      <c r="Z187" s="7">
        <v>133.80000000000001</v>
      </c>
      <c r="AA187" s="7">
        <v>120.2</v>
      </c>
      <c r="AB187" s="7">
        <v>129.9</v>
      </c>
      <c r="AC187" s="7">
        <v>139</v>
      </c>
      <c r="AD187" s="7">
        <v>127.7</v>
      </c>
      <c r="AE187" s="7">
        <v>129.6</v>
      </c>
      <c r="AF187" s="7">
        <v>915.40000000000009</v>
      </c>
      <c r="AG187" s="7">
        <v>136.4</v>
      </c>
    </row>
    <row r="188" spans="1:33" x14ac:dyDescent="0.25">
      <c r="A188" s="48" t="s">
        <v>60</v>
      </c>
      <c r="B188">
        <v>2018</v>
      </c>
      <c r="C188" s="50" t="s">
        <v>138</v>
      </c>
      <c r="D188" s="7">
        <v>136.80000000000001</v>
      </c>
      <c r="E188" s="7">
        <v>143.80000000000001</v>
      </c>
      <c r="F188" s="7">
        <v>140</v>
      </c>
      <c r="G188" s="7">
        <v>142</v>
      </c>
      <c r="H188" s="7">
        <v>123.2</v>
      </c>
      <c r="I188" s="7">
        <v>152.9</v>
      </c>
      <c r="J188" s="7">
        <v>138</v>
      </c>
      <c r="K188" s="7">
        <v>129.30000000000001</v>
      </c>
      <c r="L188" s="7">
        <v>117.1</v>
      </c>
      <c r="M188" s="7">
        <v>136.30000000000001</v>
      </c>
      <c r="N188" s="7">
        <v>131.19999999999999</v>
      </c>
      <c r="O188" s="7">
        <v>152.80000000000001</v>
      </c>
      <c r="P188" s="7">
        <v>138.6</v>
      </c>
      <c r="Q188" s="7">
        <v>1781.9999999999998</v>
      </c>
      <c r="R188" s="7">
        <v>155.1</v>
      </c>
      <c r="S188" s="7">
        <v>149.19999999999999</v>
      </c>
      <c r="T188" s="7">
        <v>143</v>
      </c>
      <c r="U188" s="7">
        <v>148.30000000000001</v>
      </c>
      <c r="V188" s="7">
        <v>440.5</v>
      </c>
      <c r="W188" s="7">
        <v>142</v>
      </c>
      <c r="X188" s="7">
        <v>142.6</v>
      </c>
      <c r="Y188" s="7">
        <v>139.9</v>
      </c>
      <c r="Z188" s="7">
        <v>136.69999999999999</v>
      </c>
      <c r="AA188" s="7">
        <v>124.6</v>
      </c>
      <c r="AB188" s="7">
        <v>135.1</v>
      </c>
      <c r="AC188" s="7">
        <v>142.69999999999999</v>
      </c>
      <c r="AD188" s="7">
        <v>129.30000000000001</v>
      </c>
      <c r="AE188" s="7">
        <v>133.30000000000001</v>
      </c>
      <c r="AF188" s="7">
        <v>941.59999999999991</v>
      </c>
      <c r="AG188" s="7">
        <v>138.69999999999999</v>
      </c>
    </row>
    <row r="189" spans="1:33" x14ac:dyDescent="0.25">
      <c r="A189" s="48" t="s">
        <v>85</v>
      </c>
      <c r="B189">
        <v>2018</v>
      </c>
      <c r="C189" s="50" t="s">
        <v>138</v>
      </c>
      <c r="D189" s="7">
        <v>135</v>
      </c>
      <c r="E189" s="7">
        <v>143.1</v>
      </c>
      <c r="F189" s="7">
        <v>135.5</v>
      </c>
      <c r="G189" s="7">
        <v>139.9</v>
      </c>
      <c r="H189" s="7">
        <v>116.5</v>
      </c>
      <c r="I189" s="7">
        <v>138.5</v>
      </c>
      <c r="J189" s="7">
        <v>128</v>
      </c>
      <c r="K189" s="7">
        <v>115.5</v>
      </c>
      <c r="L189" s="7">
        <v>114.2</v>
      </c>
      <c r="M189" s="7">
        <v>140.69999999999999</v>
      </c>
      <c r="N189" s="7">
        <v>126.2</v>
      </c>
      <c r="O189" s="7">
        <v>147.6</v>
      </c>
      <c r="P189" s="7">
        <v>134.80000000000001</v>
      </c>
      <c r="Q189" s="7">
        <v>1715.5</v>
      </c>
      <c r="R189" s="7">
        <v>159.69999999999999</v>
      </c>
      <c r="S189" s="7">
        <v>136.69999999999999</v>
      </c>
      <c r="T189" s="7">
        <v>126.7</v>
      </c>
      <c r="U189" s="7">
        <v>135.19999999999999</v>
      </c>
      <c r="V189" s="7">
        <v>398.59999999999997</v>
      </c>
      <c r="W189" s="7">
        <v>142</v>
      </c>
      <c r="X189" s="7">
        <v>126.4</v>
      </c>
      <c r="Y189" s="7">
        <v>130.80000000000001</v>
      </c>
      <c r="Z189" s="7">
        <v>130.5</v>
      </c>
      <c r="AA189" s="7">
        <v>117.8</v>
      </c>
      <c r="AB189" s="7">
        <v>126.8</v>
      </c>
      <c r="AC189" s="7">
        <v>137.80000000000001</v>
      </c>
      <c r="AD189" s="7">
        <v>126.7</v>
      </c>
      <c r="AE189" s="7">
        <v>127.1</v>
      </c>
      <c r="AF189" s="7">
        <v>897.50000000000011</v>
      </c>
      <c r="AG189" s="7">
        <v>134</v>
      </c>
    </row>
    <row r="190" spans="1:33" x14ac:dyDescent="0.25">
      <c r="A190" s="48" t="s">
        <v>104</v>
      </c>
      <c r="B190">
        <v>2018</v>
      </c>
      <c r="C190" s="50" t="s">
        <v>138</v>
      </c>
      <c r="D190" s="7">
        <v>136.19999999999999</v>
      </c>
      <c r="E190" s="7">
        <v>143.6</v>
      </c>
      <c r="F190" s="7">
        <v>138.30000000000001</v>
      </c>
      <c r="G190" s="7">
        <v>141.19999999999999</v>
      </c>
      <c r="H190" s="7">
        <v>120.7</v>
      </c>
      <c r="I190" s="7">
        <v>146.19999999999999</v>
      </c>
      <c r="J190" s="7">
        <v>134.6</v>
      </c>
      <c r="K190" s="7">
        <v>124.6</v>
      </c>
      <c r="L190" s="7">
        <v>116.1</v>
      </c>
      <c r="M190" s="7">
        <v>137.80000000000001</v>
      </c>
      <c r="N190" s="7">
        <v>129.1</v>
      </c>
      <c r="O190" s="7">
        <v>150.4</v>
      </c>
      <c r="P190" s="7">
        <v>137.19999999999999</v>
      </c>
      <c r="Q190" s="7">
        <v>1756</v>
      </c>
      <c r="R190" s="7">
        <v>156.30000000000001</v>
      </c>
      <c r="S190" s="7">
        <v>144.30000000000001</v>
      </c>
      <c r="T190" s="7">
        <v>136.19999999999999</v>
      </c>
      <c r="U190" s="7">
        <v>143.1</v>
      </c>
      <c r="V190" s="7">
        <v>423.6</v>
      </c>
      <c r="W190" s="7">
        <v>142</v>
      </c>
      <c r="X190" s="7">
        <v>136.5</v>
      </c>
      <c r="Y190" s="7">
        <v>135.6</v>
      </c>
      <c r="Z190" s="7">
        <v>134.30000000000001</v>
      </c>
      <c r="AA190" s="7">
        <v>121</v>
      </c>
      <c r="AB190" s="7">
        <v>130.4</v>
      </c>
      <c r="AC190" s="7">
        <v>139.80000000000001</v>
      </c>
      <c r="AD190" s="7">
        <v>128.19999999999999</v>
      </c>
      <c r="AE190" s="7">
        <v>130.30000000000001</v>
      </c>
      <c r="AF190" s="7">
        <v>919.59999999999991</v>
      </c>
      <c r="AG190" s="7">
        <v>136.5</v>
      </c>
    </row>
    <row r="191" spans="1:33" x14ac:dyDescent="0.25">
      <c r="A191" s="48" t="s">
        <v>60</v>
      </c>
      <c r="B191">
        <v>2018</v>
      </c>
      <c r="C191" s="50" t="s">
        <v>154</v>
      </c>
      <c r="D191" s="7">
        <v>137.1</v>
      </c>
      <c r="E191" s="7">
        <v>144.5</v>
      </c>
      <c r="F191" s="7">
        <v>135.9</v>
      </c>
      <c r="G191" s="7">
        <v>142.4</v>
      </c>
      <c r="H191" s="7">
        <v>123.5</v>
      </c>
      <c r="I191" s="7">
        <v>156.4</v>
      </c>
      <c r="J191" s="7">
        <v>135.1</v>
      </c>
      <c r="K191" s="7">
        <v>128.4</v>
      </c>
      <c r="L191" s="7">
        <v>115.2</v>
      </c>
      <c r="M191" s="7">
        <v>137.19999999999999</v>
      </c>
      <c r="N191" s="7">
        <v>131.9</v>
      </c>
      <c r="O191" s="7">
        <v>153.80000000000001</v>
      </c>
      <c r="P191" s="7">
        <v>138.6</v>
      </c>
      <c r="Q191" s="7">
        <v>1780</v>
      </c>
      <c r="R191" s="7">
        <v>156.1</v>
      </c>
      <c r="S191" s="7">
        <v>150.1</v>
      </c>
      <c r="T191" s="7">
        <v>143.30000000000001</v>
      </c>
      <c r="U191" s="7">
        <v>149.1</v>
      </c>
      <c r="V191" s="7">
        <v>442.5</v>
      </c>
      <c r="W191" s="7">
        <v>142.9</v>
      </c>
      <c r="X191" s="7">
        <v>143.80000000000001</v>
      </c>
      <c r="Y191" s="7">
        <v>140.9</v>
      </c>
      <c r="Z191" s="7">
        <v>137.6</v>
      </c>
      <c r="AA191" s="7">
        <v>125.3</v>
      </c>
      <c r="AB191" s="7">
        <v>136</v>
      </c>
      <c r="AC191" s="7">
        <v>143.69999999999999</v>
      </c>
      <c r="AD191" s="7">
        <v>130.4</v>
      </c>
      <c r="AE191" s="7">
        <v>134.19999999999999</v>
      </c>
      <c r="AF191" s="7">
        <v>948.09999999999991</v>
      </c>
      <c r="AG191" s="7">
        <v>139.1</v>
      </c>
    </row>
    <row r="192" spans="1:33" x14ac:dyDescent="0.25">
      <c r="A192" s="48" t="s">
        <v>85</v>
      </c>
      <c r="B192">
        <v>2018</v>
      </c>
      <c r="C192" s="50" t="s">
        <v>154</v>
      </c>
      <c r="D192" s="7">
        <v>135</v>
      </c>
      <c r="E192" s="7">
        <v>144.30000000000001</v>
      </c>
      <c r="F192" s="7">
        <v>130.80000000000001</v>
      </c>
      <c r="G192" s="7">
        <v>140.30000000000001</v>
      </c>
      <c r="H192" s="7">
        <v>116.6</v>
      </c>
      <c r="I192" s="7">
        <v>150.1</v>
      </c>
      <c r="J192" s="7">
        <v>127.6</v>
      </c>
      <c r="K192" s="7">
        <v>114</v>
      </c>
      <c r="L192" s="7">
        <v>110.6</v>
      </c>
      <c r="M192" s="7">
        <v>140.19999999999999</v>
      </c>
      <c r="N192" s="7">
        <v>126.5</v>
      </c>
      <c r="O192" s="7">
        <v>148.30000000000001</v>
      </c>
      <c r="P192" s="7">
        <v>135.69999999999999</v>
      </c>
      <c r="Q192" s="7">
        <v>1720.0000000000002</v>
      </c>
      <c r="R192" s="7">
        <v>159.19999999999999</v>
      </c>
      <c r="S192" s="7">
        <v>137.80000000000001</v>
      </c>
      <c r="T192" s="7">
        <v>127.4</v>
      </c>
      <c r="U192" s="7">
        <v>136.19999999999999</v>
      </c>
      <c r="V192" s="7">
        <v>401.40000000000003</v>
      </c>
      <c r="W192" s="7">
        <v>142.9</v>
      </c>
      <c r="X192" s="7">
        <v>124.6</v>
      </c>
      <c r="Y192" s="7">
        <v>131.80000000000001</v>
      </c>
      <c r="Z192" s="7">
        <v>131.30000000000001</v>
      </c>
      <c r="AA192" s="7">
        <v>118.9</v>
      </c>
      <c r="AB192" s="7">
        <v>127.6</v>
      </c>
      <c r="AC192" s="7">
        <v>139.69999999999999</v>
      </c>
      <c r="AD192" s="7">
        <v>127.6</v>
      </c>
      <c r="AE192" s="7">
        <v>128.19999999999999</v>
      </c>
      <c r="AF192" s="7">
        <v>905.09999999999991</v>
      </c>
      <c r="AG192" s="7">
        <v>134.80000000000001</v>
      </c>
    </row>
    <row r="193" spans="1:33" x14ac:dyDescent="0.25">
      <c r="A193" s="48" t="s">
        <v>104</v>
      </c>
      <c r="B193">
        <v>2018</v>
      </c>
      <c r="C193" s="50" t="s">
        <v>154</v>
      </c>
      <c r="D193" s="7">
        <v>136.4</v>
      </c>
      <c r="E193" s="7">
        <v>144.4</v>
      </c>
      <c r="F193" s="7">
        <v>133.9</v>
      </c>
      <c r="G193" s="7">
        <v>141.6</v>
      </c>
      <c r="H193" s="7">
        <v>121</v>
      </c>
      <c r="I193" s="7">
        <v>153.5</v>
      </c>
      <c r="J193" s="7">
        <v>132.6</v>
      </c>
      <c r="K193" s="7">
        <v>123.5</v>
      </c>
      <c r="L193" s="7">
        <v>113.7</v>
      </c>
      <c r="M193" s="7">
        <v>138.19999999999999</v>
      </c>
      <c r="N193" s="7">
        <v>129.6</v>
      </c>
      <c r="O193" s="7">
        <v>151.19999999999999</v>
      </c>
      <c r="P193" s="7">
        <v>137.5</v>
      </c>
      <c r="Q193" s="7">
        <v>1757.1000000000001</v>
      </c>
      <c r="R193" s="7">
        <v>156.9</v>
      </c>
      <c r="S193" s="7">
        <v>145.30000000000001</v>
      </c>
      <c r="T193" s="7">
        <v>136.69999999999999</v>
      </c>
      <c r="U193" s="7">
        <v>144</v>
      </c>
      <c r="V193" s="7">
        <v>426</v>
      </c>
      <c r="W193" s="7">
        <v>142.9</v>
      </c>
      <c r="X193" s="7">
        <v>136.5</v>
      </c>
      <c r="Y193" s="7">
        <v>136.6</v>
      </c>
      <c r="Z193" s="7">
        <v>135.19999999999999</v>
      </c>
      <c r="AA193" s="7">
        <v>121.9</v>
      </c>
      <c r="AB193" s="7">
        <v>131.30000000000001</v>
      </c>
      <c r="AC193" s="7">
        <v>141.4</v>
      </c>
      <c r="AD193" s="7">
        <v>129.19999999999999</v>
      </c>
      <c r="AE193" s="7">
        <v>131.30000000000001</v>
      </c>
      <c r="AF193" s="7">
        <v>926.89999999999986</v>
      </c>
      <c r="AG193" s="7">
        <v>137.1</v>
      </c>
    </row>
    <row r="194" spans="1:33" x14ac:dyDescent="0.25">
      <c r="A194" s="48" t="s">
        <v>60</v>
      </c>
      <c r="B194">
        <v>2018</v>
      </c>
      <c r="C194" s="50" t="s">
        <v>167</v>
      </c>
      <c r="D194" s="7">
        <v>137.4</v>
      </c>
      <c r="E194" s="7">
        <v>145.69999999999999</v>
      </c>
      <c r="F194" s="7">
        <v>135.5</v>
      </c>
      <c r="G194" s="7">
        <v>142.9</v>
      </c>
      <c r="H194" s="7">
        <v>123.6</v>
      </c>
      <c r="I194" s="7">
        <v>157.5</v>
      </c>
      <c r="J194" s="7">
        <v>137.80000000000001</v>
      </c>
      <c r="K194" s="7">
        <v>127.2</v>
      </c>
      <c r="L194" s="7">
        <v>111.8</v>
      </c>
      <c r="M194" s="7">
        <v>137.4</v>
      </c>
      <c r="N194" s="7">
        <v>132.19999999999999</v>
      </c>
      <c r="O194" s="7">
        <v>154.30000000000001</v>
      </c>
      <c r="P194" s="7">
        <v>139.1</v>
      </c>
      <c r="Q194" s="7">
        <v>1782.4</v>
      </c>
      <c r="R194" s="7">
        <v>157</v>
      </c>
      <c r="S194" s="7">
        <v>150.80000000000001</v>
      </c>
      <c r="T194" s="7">
        <v>144.1</v>
      </c>
      <c r="U194" s="7">
        <v>149.80000000000001</v>
      </c>
      <c r="V194" s="7">
        <v>444.7</v>
      </c>
      <c r="W194" s="7">
        <v>143.19999999999999</v>
      </c>
      <c r="X194" s="7">
        <v>144.30000000000001</v>
      </c>
      <c r="Y194" s="7">
        <v>141.80000000000001</v>
      </c>
      <c r="Z194" s="7">
        <v>138.4</v>
      </c>
      <c r="AA194" s="7">
        <v>126.4</v>
      </c>
      <c r="AB194" s="7">
        <v>136.80000000000001</v>
      </c>
      <c r="AC194" s="7">
        <v>144.4</v>
      </c>
      <c r="AD194" s="7">
        <v>131.19999999999999</v>
      </c>
      <c r="AE194" s="7">
        <v>135.1</v>
      </c>
      <c r="AF194" s="7">
        <v>954.1</v>
      </c>
      <c r="AG194" s="7">
        <v>139.80000000000001</v>
      </c>
    </row>
    <row r="195" spans="1:33" x14ac:dyDescent="0.25">
      <c r="A195" s="48" t="s">
        <v>85</v>
      </c>
      <c r="B195">
        <v>2018</v>
      </c>
      <c r="C195" s="50" t="s">
        <v>167</v>
      </c>
      <c r="D195" s="7">
        <v>135</v>
      </c>
      <c r="E195" s="7">
        <v>148.19999999999999</v>
      </c>
      <c r="F195" s="7">
        <v>130.5</v>
      </c>
      <c r="G195" s="7">
        <v>140.69999999999999</v>
      </c>
      <c r="H195" s="7">
        <v>116.4</v>
      </c>
      <c r="I195" s="7">
        <v>151.30000000000001</v>
      </c>
      <c r="J195" s="7">
        <v>131.4</v>
      </c>
      <c r="K195" s="7">
        <v>112.8</v>
      </c>
      <c r="L195" s="7">
        <v>105.3</v>
      </c>
      <c r="M195" s="7">
        <v>139.6</v>
      </c>
      <c r="N195" s="7">
        <v>126.6</v>
      </c>
      <c r="O195" s="7">
        <v>148.69999999999999</v>
      </c>
      <c r="P195" s="7">
        <v>136.4</v>
      </c>
      <c r="Q195" s="7">
        <v>1722.8999999999999</v>
      </c>
      <c r="R195" s="7">
        <v>160.30000000000001</v>
      </c>
      <c r="S195" s="7">
        <v>138.6</v>
      </c>
      <c r="T195" s="7">
        <v>127.9</v>
      </c>
      <c r="U195" s="7">
        <v>137</v>
      </c>
      <c r="V195" s="7">
        <v>403.5</v>
      </c>
      <c r="W195" s="7">
        <v>143.19999999999999</v>
      </c>
      <c r="X195" s="7">
        <v>124.7</v>
      </c>
      <c r="Y195" s="7">
        <v>132.5</v>
      </c>
      <c r="Z195" s="7">
        <v>132</v>
      </c>
      <c r="AA195" s="7">
        <v>119.8</v>
      </c>
      <c r="AB195" s="7">
        <v>128</v>
      </c>
      <c r="AC195" s="7">
        <v>140.4</v>
      </c>
      <c r="AD195" s="7">
        <v>128.1</v>
      </c>
      <c r="AE195" s="7">
        <v>128.9</v>
      </c>
      <c r="AF195" s="7">
        <v>909.69999999999993</v>
      </c>
      <c r="AG195" s="7">
        <v>135.4</v>
      </c>
    </row>
    <row r="196" spans="1:33" x14ac:dyDescent="0.25">
      <c r="A196" s="48" t="s">
        <v>104</v>
      </c>
      <c r="B196">
        <v>2018</v>
      </c>
      <c r="C196" s="50" t="s">
        <v>167</v>
      </c>
      <c r="D196" s="7">
        <v>136.6</v>
      </c>
      <c r="E196" s="7">
        <v>146.6</v>
      </c>
      <c r="F196" s="7">
        <v>133.6</v>
      </c>
      <c r="G196" s="7">
        <v>142.1</v>
      </c>
      <c r="H196" s="7">
        <v>121</v>
      </c>
      <c r="I196" s="7">
        <v>154.6</v>
      </c>
      <c r="J196" s="7">
        <v>135.6</v>
      </c>
      <c r="K196" s="7">
        <v>122.3</v>
      </c>
      <c r="L196" s="7">
        <v>109.6</v>
      </c>
      <c r="M196" s="7">
        <v>138.1</v>
      </c>
      <c r="N196" s="7">
        <v>129.9</v>
      </c>
      <c r="O196" s="7">
        <v>151.69999999999999</v>
      </c>
      <c r="P196" s="7">
        <v>138.1</v>
      </c>
      <c r="Q196" s="7">
        <v>1759.8</v>
      </c>
      <c r="R196" s="7">
        <v>157.9</v>
      </c>
      <c r="S196" s="7">
        <v>146</v>
      </c>
      <c r="T196" s="7">
        <v>137.4</v>
      </c>
      <c r="U196" s="7">
        <v>144.69999999999999</v>
      </c>
      <c r="V196" s="7">
        <v>428.09999999999997</v>
      </c>
      <c r="W196" s="7">
        <v>143.19999999999999</v>
      </c>
      <c r="X196" s="7">
        <v>136.9</v>
      </c>
      <c r="Y196" s="7">
        <v>137.4</v>
      </c>
      <c r="Z196" s="7">
        <v>136</v>
      </c>
      <c r="AA196" s="7">
        <v>122.9</v>
      </c>
      <c r="AB196" s="7">
        <v>131.80000000000001</v>
      </c>
      <c r="AC196" s="7">
        <v>142.1</v>
      </c>
      <c r="AD196" s="7">
        <v>129.9</v>
      </c>
      <c r="AE196" s="7">
        <v>132.1</v>
      </c>
      <c r="AF196" s="7">
        <v>932.19999999999993</v>
      </c>
      <c r="AG196" s="7">
        <v>137.80000000000001</v>
      </c>
    </row>
    <row r="197" spans="1:33" x14ac:dyDescent="0.25">
      <c r="A197" s="48" t="s">
        <v>60</v>
      </c>
      <c r="B197">
        <v>2018</v>
      </c>
      <c r="C197" s="50" t="s">
        <v>177</v>
      </c>
      <c r="D197" s="7">
        <v>137.6</v>
      </c>
      <c r="E197" s="7">
        <v>148.1</v>
      </c>
      <c r="F197" s="7">
        <v>136.69999999999999</v>
      </c>
      <c r="G197" s="7">
        <v>143.19999999999999</v>
      </c>
      <c r="H197" s="7">
        <v>124</v>
      </c>
      <c r="I197" s="7">
        <v>154.1</v>
      </c>
      <c r="J197" s="7">
        <v>143.5</v>
      </c>
      <c r="K197" s="7">
        <v>126</v>
      </c>
      <c r="L197" s="7">
        <v>112.4</v>
      </c>
      <c r="M197" s="7">
        <v>137.6</v>
      </c>
      <c r="N197" s="7">
        <v>132.80000000000001</v>
      </c>
      <c r="O197" s="7">
        <v>154.30000000000001</v>
      </c>
      <c r="P197" s="7">
        <v>140</v>
      </c>
      <c r="Q197" s="7">
        <v>1790.2999999999997</v>
      </c>
      <c r="R197" s="7">
        <v>157.30000000000001</v>
      </c>
      <c r="S197" s="7">
        <v>151.30000000000001</v>
      </c>
      <c r="T197" s="7">
        <v>144.69999999999999</v>
      </c>
      <c r="U197" s="7">
        <v>150.30000000000001</v>
      </c>
      <c r="V197" s="7">
        <v>446.3</v>
      </c>
      <c r="W197" s="7">
        <v>142.5</v>
      </c>
      <c r="X197" s="7">
        <v>145.1</v>
      </c>
      <c r="Y197" s="7">
        <v>142.19999999999999</v>
      </c>
      <c r="Z197" s="7">
        <v>138.4</v>
      </c>
      <c r="AA197" s="7">
        <v>127.4</v>
      </c>
      <c r="AB197" s="7">
        <v>137.80000000000001</v>
      </c>
      <c r="AC197" s="7">
        <v>145.1</v>
      </c>
      <c r="AD197" s="7">
        <v>131.4</v>
      </c>
      <c r="AE197" s="7">
        <v>135.6</v>
      </c>
      <c r="AF197" s="7">
        <v>957.9</v>
      </c>
      <c r="AG197" s="7">
        <v>140.5</v>
      </c>
    </row>
    <row r="198" spans="1:33" x14ac:dyDescent="0.25">
      <c r="A198" s="48" t="s">
        <v>85</v>
      </c>
      <c r="B198">
        <v>2018</v>
      </c>
      <c r="C198" s="50" t="s">
        <v>177</v>
      </c>
      <c r="D198" s="7">
        <v>135.30000000000001</v>
      </c>
      <c r="E198" s="7">
        <v>149.69999999999999</v>
      </c>
      <c r="F198" s="7">
        <v>133.9</v>
      </c>
      <c r="G198" s="7">
        <v>140.80000000000001</v>
      </c>
      <c r="H198" s="7">
        <v>116.6</v>
      </c>
      <c r="I198" s="7">
        <v>152.19999999999999</v>
      </c>
      <c r="J198" s="7">
        <v>144</v>
      </c>
      <c r="K198" s="7">
        <v>112.3</v>
      </c>
      <c r="L198" s="7">
        <v>108.4</v>
      </c>
      <c r="M198" s="7">
        <v>140</v>
      </c>
      <c r="N198" s="7">
        <v>126.7</v>
      </c>
      <c r="O198" s="7">
        <v>149</v>
      </c>
      <c r="P198" s="7">
        <v>138.4</v>
      </c>
      <c r="Q198" s="7">
        <v>1747.3000000000002</v>
      </c>
      <c r="R198" s="7">
        <v>161</v>
      </c>
      <c r="S198" s="7">
        <v>138.9</v>
      </c>
      <c r="T198" s="7">
        <v>128.69999999999999</v>
      </c>
      <c r="U198" s="7">
        <v>137.4</v>
      </c>
      <c r="V198" s="7">
        <v>405</v>
      </c>
      <c r="W198" s="7">
        <v>142.5</v>
      </c>
      <c r="X198" s="7">
        <v>126.5</v>
      </c>
      <c r="Y198" s="7">
        <v>133.1</v>
      </c>
      <c r="Z198" s="7">
        <v>132.6</v>
      </c>
      <c r="AA198" s="7">
        <v>120.4</v>
      </c>
      <c r="AB198" s="7">
        <v>128.5</v>
      </c>
      <c r="AC198" s="7">
        <v>141.19999999999999</v>
      </c>
      <c r="AD198" s="7">
        <v>128.19999999999999</v>
      </c>
      <c r="AE198" s="7">
        <v>129.5</v>
      </c>
      <c r="AF198" s="7">
        <v>913.5</v>
      </c>
      <c r="AG198" s="7">
        <v>136.19999999999999</v>
      </c>
    </row>
    <row r="199" spans="1:33" x14ac:dyDescent="0.25">
      <c r="A199" s="48" t="s">
        <v>104</v>
      </c>
      <c r="B199">
        <v>2018</v>
      </c>
      <c r="C199" s="50" t="s">
        <v>177</v>
      </c>
      <c r="D199" s="7">
        <v>136.9</v>
      </c>
      <c r="E199" s="7">
        <v>148.69999999999999</v>
      </c>
      <c r="F199" s="7">
        <v>135.6</v>
      </c>
      <c r="G199" s="7">
        <v>142.30000000000001</v>
      </c>
      <c r="H199" s="7">
        <v>121.3</v>
      </c>
      <c r="I199" s="7">
        <v>153.19999999999999</v>
      </c>
      <c r="J199" s="7">
        <v>143.69999999999999</v>
      </c>
      <c r="K199" s="7">
        <v>121.4</v>
      </c>
      <c r="L199" s="7">
        <v>111.1</v>
      </c>
      <c r="M199" s="7">
        <v>138.4</v>
      </c>
      <c r="N199" s="7">
        <v>130.30000000000001</v>
      </c>
      <c r="O199" s="7">
        <v>151.80000000000001</v>
      </c>
      <c r="P199" s="7">
        <v>139.4</v>
      </c>
      <c r="Q199" s="7">
        <v>1774.1000000000001</v>
      </c>
      <c r="R199" s="7">
        <v>158.30000000000001</v>
      </c>
      <c r="S199" s="7">
        <v>146.4</v>
      </c>
      <c r="T199" s="7">
        <v>138.1</v>
      </c>
      <c r="U199" s="7">
        <v>145.19999999999999</v>
      </c>
      <c r="V199" s="7">
        <v>429.7</v>
      </c>
      <c r="W199" s="7">
        <v>142.5</v>
      </c>
      <c r="X199" s="7">
        <v>138.1</v>
      </c>
      <c r="Y199" s="7">
        <v>137.9</v>
      </c>
      <c r="Z199" s="7">
        <v>136.19999999999999</v>
      </c>
      <c r="AA199" s="7">
        <v>123.7</v>
      </c>
      <c r="AB199" s="7">
        <v>132.6</v>
      </c>
      <c r="AC199" s="7">
        <v>142.80000000000001</v>
      </c>
      <c r="AD199" s="7">
        <v>130.1</v>
      </c>
      <c r="AE199" s="7">
        <v>132.6</v>
      </c>
      <c r="AF199" s="7">
        <v>935.90000000000009</v>
      </c>
      <c r="AG199" s="7">
        <v>138.5</v>
      </c>
    </row>
    <row r="200" spans="1:33" x14ac:dyDescent="0.25">
      <c r="A200" s="48" t="s">
        <v>60</v>
      </c>
      <c r="B200">
        <v>2018</v>
      </c>
      <c r="C200" s="50" t="s">
        <v>194</v>
      </c>
      <c r="D200" s="7">
        <v>138.4</v>
      </c>
      <c r="E200" s="7">
        <v>149.30000000000001</v>
      </c>
      <c r="F200" s="7">
        <v>139.30000000000001</v>
      </c>
      <c r="G200" s="7">
        <v>143.4</v>
      </c>
      <c r="H200" s="7">
        <v>124.1</v>
      </c>
      <c r="I200" s="7">
        <v>153.30000000000001</v>
      </c>
      <c r="J200" s="7">
        <v>154.19999999999999</v>
      </c>
      <c r="K200" s="7">
        <v>126.4</v>
      </c>
      <c r="L200" s="7">
        <v>114.3</v>
      </c>
      <c r="M200" s="7">
        <v>138.19999999999999</v>
      </c>
      <c r="N200" s="7">
        <v>132.80000000000001</v>
      </c>
      <c r="O200" s="7">
        <v>154.80000000000001</v>
      </c>
      <c r="P200" s="7">
        <v>142</v>
      </c>
      <c r="Q200" s="7">
        <v>1810.5000000000002</v>
      </c>
      <c r="R200" s="7">
        <v>156.1</v>
      </c>
      <c r="S200" s="7">
        <v>151.5</v>
      </c>
      <c r="T200" s="7">
        <v>145.1</v>
      </c>
      <c r="U200" s="7">
        <v>150.6</v>
      </c>
      <c r="V200" s="7">
        <v>447.20000000000005</v>
      </c>
      <c r="W200" s="7">
        <v>143.6</v>
      </c>
      <c r="X200" s="7">
        <v>146.80000000000001</v>
      </c>
      <c r="Y200" s="7">
        <v>143.1</v>
      </c>
      <c r="Z200" s="7">
        <v>139</v>
      </c>
      <c r="AA200" s="7">
        <v>127.5</v>
      </c>
      <c r="AB200" s="7">
        <v>138.4</v>
      </c>
      <c r="AC200" s="7">
        <v>145.80000000000001</v>
      </c>
      <c r="AD200" s="7">
        <v>131.4</v>
      </c>
      <c r="AE200" s="7">
        <v>136</v>
      </c>
      <c r="AF200" s="7">
        <v>961.19999999999993</v>
      </c>
      <c r="AG200" s="7">
        <v>141.80000000000001</v>
      </c>
    </row>
    <row r="201" spans="1:33" x14ac:dyDescent="0.25">
      <c r="A201" s="48" t="s">
        <v>85</v>
      </c>
      <c r="B201">
        <v>2018</v>
      </c>
      <c r="C201" s="50" t="s">
        <v>194</v>
      </c>
      <c r="D201" s="7">
        <v>135.6</v>
      </c>
      <c r="E201" s="7">
        <v>148.6</v>
      </c>
      <c r="F201" s="7">
        <v>139.1</v>
      </c>
      <c r="G201" s="7">
        <v>141</v>
      </c>
      <c r="H201" s="7">
        <v>116.7</v>
      </c>
      <c r="I201" s="7">
        <v>149.69999999999999</v>
      </c>
      <c r="J201" s="7">
        <v>159.19999999999999</v>
      </c>
      <c r="K201" s="7">
        <v>112.6</v>
      </c>
      <c r="L201" s="7">
        <v>111.8</v>
      </c>
      <c r="M201" s="7">
        <v>140.30000000000001</v>
      </c>
      <c r="N201" s="7">
        <v>126.8</v>
      </c>
      <c r="O201" s="7">
        <v>149.4</v>
      </c>
      <c r="P201" s="7">
        <v>140.30000000000001</v>
      </c>
      <c r="Q201" s="7">
        <v>1771.1</v>
      </c>
      <c r="R201" s="7">
        <v>161.4</v>
      </c>
      <c r="S201" s="7">
        <v>139.6</v>
      </c>
      <c r="T201" s="7">
        <v>128.9</v>
      </c>
      <c r="U201" s="7">
        <v>137.9</v>
      </c>
      <c r="V201" s="7">
        <v>406.4</v>
      </c>
      <c r="W201" s="7">
        <v>143.6</v>
      </c>
      <c r="X201" s="7">
        <v>128.1</v>
      </c>
      <c r="Y201" s="7">
        <v>133.6</v>
      </c>
      <c r="Z201" s="7">
        <v>133.6</v>
      </c>
      <c r="AA201" s="7">
        <v>120.1</v>
      </c>
      <c r="AB201" s="7">
        <v>129</v>
      </c>
      <c r="AC201" s="7">
        <v>144</v>
      </c>
      <c r="AD201" s="7">
        <v>128.19999999999999</v>
      </c>
      <c r="AE201" s="7">
        <v>130.19999999999999</v>
      </c>
      <c r="AF201" s="7">
        <v>918.7</v>
      </c>
      <c r="AG201" s="7">
        <v>137.5</v>
      </c>
    </row>
    <row r="202" spans="1:33" x14ac:dyDescent="0.25">
      <c r="A202" s="48" t="s">
        <v>104</v>
      </c>
      <c r="B202">
        <v>2018</v>
      </c>
      <c r="C202" s="50" t="s">
        <v>194</v>
      </c>
      <c r="D202" s="7">
        <v>137.5</v>
      </c>
      <c r="E202" s="7">
        <v>149.1</v>
      </c>
      <c r="F202" s="7">
        <v>139.19999999999999</v>
      </c>
      <c r="G202" s="7">
        <v>142.5</v>
      </c>
      <c r="H202" s="7">
        <v>121.4</v>
      </c>
      <c r="I202" s="7">
        <v>151.6</v>
      </c>
      <c r="J202" s="7">
        <v>155.9</v>
      </c>
      <c r="K202" s="7">
        <v>121.7</v>
      </c>
      <c r="L202" s="7">
        <v>113.5</v>
      </c>
      <c r="M202" s="7">
        <v>138.9</v>
      </c>
      <c r="N202" s="7">
        <v>130.30000000000001</v>
      </c>
      <c r="O202" s="7">
        <v>152.30000000000001</v>
      </c>
      <c r="P202" s="7">
        <v>141.4</v>
      </c>
      <c r="Q202" s="7">
        <v>1795.3</v>
      </c>
      <c r="R202" s="7">
        <v>157.5</v>
      </c>
      <c r="S202" s="7">
        <v>146.80000000000001</v>
      </c>
      <c r="T202" s="7">
        <v>138.4</v>
      </c>
      <c r="U202" s="7">
        <v>145.6</v>
      </c>
      <c r="V202" s="7">
        <v>430.80000000000007</v>
      </c>
      <c r="W202" s="7">
        <v>143.6</v>
      </c>
      <c r="X202" s="7">
        <v>139.69999999999999</v>
      </c>
      <c r="Y202" s="7">
        <v>138.6</v>
      </c>
      <c r="Z202" s="7">
        <v>137</v>
      </c>
      <c r="AA202" s="7">
        <v>123.6</v>
      </c>
      <c r="AB202" s="7">
        <v>133.1</v>
      </c>
      <c r="AC202" s="7">
        <v>144.69999999999999</v>
      </c>
      <c r="AD202" s="7">
        <v>130.1</v>
      </c>
      <c r="AE202" s="7">
        <v>133.19999999999999</v>
      </c>
      <c r="AF202" s="7">
        <v>940.3</v>
      </c>
      <c r="AG202" s="7">
        <v>139.80000000000001</v>
      </c>
    </row>
    <row r="203" spans="1:33" x14ac:dyDescent="0.25">
      <c r="A203" s="48" t="s">
        <v>60</v>
      </c>
      <c r="B203">
        <v>2018</v>
      </c>
      <c r="C203" s="50" t="s">
        <v>213</v>
      </c>
      <c r="D203" s="7">
        <v>139.19999999999999</v>
      </c>
      <c r="E203" s="7">
        <v>148.80000000000001</v>
      </c>
      <c r="F203" s="7">
        <v>139.1</v>
      </c>
      <c r="G203" s="7">
        <v>143.5</v>
      </c>
      <c r="H203" s="7">
        <v>125</v>
      </c>
      <c r="I203" s="7">
        <v>154.4</v>
      </c>
      <c r="J203" s="7">
        <v>156.30000000000001</v>
      </c>
      <c r="K203" s="7">
        <v>126.8</v>
      </c>
      <c r="L203" s="7">
        <v>115.4</v>
      </c>
      <c r="M203" s="7">
        <v>138.6</v>
      </c>
      <c r="N203" s="7">
        <v>133.80000000000001</v>
      </c>
      <c r="O203" s="7">
        <v>155.19999999999999</v>
      </c>
      <c r="P203" s="7">
        <v>142.69999999999999</v>
      </c>
      <c r="Q203" s="7">
        <v>1818.8</v>
      </c>
      <c r="R203" s="7">
        <v>156.4</v>
      </c>
      <c r="S203" s="7">
        <v>152.1</v>
      </c>
      <c r="T203" s="7">
        <v>145.80000000000001</v>
      </c>
      <c r="U203" s="7">
        <v>151.30000000000001</v>
      </c>
      <c r="V203" s="7">
        <v>449.2</v>
      </c>
      <c r="W203" s="7">
        <v>144.6</v>
      </c>
      <c r="X203" s="7">
        <v>147.69999999999999</v>
      </c>
      <c r="Y203" s="7">
        <v>143.80000000000001</v>
      </c>
      <c r="Z203" s="7">
        <v>139.4</v>
      </c>
      <c r="AA203" s="7">
        <v>128.30000000000001</v>
      </c>
      <c r="AB203" s="7">
        <v>138.6</v>
      </c>
      <c r="AC203" s="7">
        <v>146.9</v>
      </c>
      <c r="AD203" s="7">
        <v>131.30000000000001</v>
      </c>
      <c r="AE203" s="7">
        <v>136.6</v>
      </c>
      <c r="AF203" s="7">
        <v>964.9</v>
      </c>
      <c r="AG203" s="7">
        <v>142.5</v>
      </c>
    </row>
    <row r="204" spans="1:33" x14ac:dyDescent="0.25">
      <c r="A204" s="48" t="s">
        <v>85</v>
      </c>
      <c r="B204">
        <v>2018</v>
      </c>
      <c r="C204" s="50" t="s">
        <v>213</v>
      </c>
      <c r="D204" s="7">
        <v>136.5</v>
      </c>
      <c r="E204" s="7">
        <v>146.4</v>
      </c>
      <c r="F204" s="7">
        <v>136.6</v>
      </c>
      <c r="G204" s="7">
        <v>141.19999999999999</v>
      </c>
      <c r="H204" s="7">
        <v>117.4</v>
      </c>
      <c r="I204" s="7">
        <v>146.30000000000001</v>
      </c>
      <c r="J204" s="7">
        <v>157.30000000000001</v>
      </c>
      <c r="K204" s="7">
        <v>113.6</v>
      </c>
      <c r="L204" s="7">
        <v>113.3</v>
      </c>
      <c r="M204" s="7">
        <v>141.1</v>
      </c>
      <c r="N204" s="7">
        <v>127.4</v>
      </c>
      <c r="O204" s="7">
        <v>150.4</v>
      </c>
      <c r="P204" s="7">
        <v>140.1</v>
      </c>
      <c r="Q204" s="7">
        <v>1767.6</v>
      </c>
      <c r="R204" s="7">
        <v>162.1</v>
      </c>
      <c r="S204" s="7">
        <v>140</v>
      </c>
      <c r="T204" s="7">
        <v>129</v>
      </c>
      <c r="U204" s="7">
        <v>138.30000000000001</v>
      </c>
      <c r="V204" s="7">
        <v>407.3</v>
      </c>
      <c r="W204" s="7">
        <v>144.6</v>
      </c>
      <c r="X204" s="7">
        <v>129.80000000000001</v>
      </c>
      <c r="Y204" s="7">
        <v>134.4</v>
      </c>
      <c r="Z204" s="7">
        <v>134.9</v>
      </c>
      <c r="AA204" s="7">
        <v>120.7</v>
      </c>
      <c r="AB204" s="7">
        <v>129.80000000000001</v>
      </c>
      <c r="AC204" s="7">
        <v>145.30000000000001</v>
      </c>
      <c r="AD204" s="7">
        <v>128.30000000000001</v>
      </c>
      <c r="AE204" s="7">
        <v>131</v>
      </c>
      <c r="AF204" s="7">
        <v>924.39999999999986</v>
      </c>
      <c r="AG204" s="7">
        <v>138</v>
      </c>
    </row>
    <row r="205" spans="1:33" x14ac:dyDescent="0.25">
      <c r="A205" s="48" t="s">
        <v>104</v>
      </c>
      <c r="B205">
        <v>2018</v>
      </c>
      <c r="C205" s="50" t="s">
        <v>213</v>
      </c>
      <c r="D205" s="7">
        <v>138.30000000000001</v>
      </c>
      <c r="E205" s="7">
        <v>148</v>
      </c>
      <c r="F205" s="7">
        <v>138.1</v>
      </c>
      <c r="G205" s="7">
        <v>142.6</v>
      </c>
      <c r="H205" s="7">
        <v>122.2</v>
      </c>
      <c r="I205" s="7">
        <v>150.6</v>
      </c>
      <c r="J205" s="7">
        <v>156.6</v>
      </c>
      <c r="K205" s="7">
        <v>122.4</v>
      </c>
      <c r="L205" s="7">
        <v>114.7</v>
      </c>
      <c r="M205" s="7">
        <v>139.4</v>
      </c>
      <c r="N205" s="7">
        <v>131.1</v>
      </c>
      <c r="O205" s="7">
        <v>153</v>
      </c>
      <c r="P205" s="7">
        <v>141.69999999999999</v>
      </c>
      <c r="Q205" s="7">
        <v>1798.7000000000003</v>
      </c>
      <c r="R205" s="7">
        <v>157.9</v>
      </c>
      <c r="S205" s="7">
        <v>147.30000000000001</v>
      </c>
      <c r="T205" s="7">
        <v>138.80000000000001</v>
      </c>
      <c r="U205" s="7">
        <v>146.1</v>
      </c>
      <c r="V205" s="7">
        <v>432.20000000000005</v>
      </c>
      <c r="W205" s="7">
        <v>144.6</v>
      </c>
      <c r="X205" s="7">
        <v>140.9</v>
      </c>
      <c r="Y205" s="7">
        <v>139.4</v>
      </c>
      <c r="Z205" s="7">
        <v>137.69999999999999</v>
      </c>
      <c r="AA205" s="7">
        <v>124.3</v>
      </c>
      <c r="AB205" s="7">
        <v>133.6</v>
      </c>
      <c r="AC205" s="7">
        <v>146</v>
      </c>
      <c r="AD205" s="7">
        <v>130.1</v>
      </c>
      <c r="AE205" s="7">
        <v>133.9</v>
      </c>
      <c r="AF205" s="7">
        <v>945</v>
      </c>
      <c r="AG205" s="7">
        <v>140.4</v>
      </c>
    </row>
    <row r="206" spans="1:33" x14ac:dyDescent="0.25">
      <c r="A206" s="48" t="s">
        <v>60</v>
      </c>
      <c r="B206">
        <v>2018</v>
      </c>
      <c r="C206" s="50" t="s">
        <v>228</v>
      </c>
      <c r="D206" s="7">
        <v>139.4</v>
      </c>
      <c r="E206" s="7">
        <v>147.19999999999999</v>
      </c>
      <c r="F206" s="7">
        <v>136.6</v>
      </c>
      <c r="G206" s="7">
        <v>143.69999999999999</v>
      </c>
      <c r="H206" s="7">
        <v>124.6</v>
      </c>
      <c r="I206" s="7">
        <v>150.1</v>
      </c>
      <c r="J206" s="7">
        <v>149.4</v>
      </c>
      <c r="K206" s="7">
        <v>125.4</v>
      </c>
      <c r="L206" s="7">
        <v>114.4</v>
      </c>
      <c r="M206" s="7">
        <v>138.69999999999999</v>
      </c>
      <c r="N206" s="7">
        <v>133.1</v>
      </c>
      <c r="O206" s="7">
        <v>155.9</v>
      </c>
      <c r="P206" s="7">
        <v>141.30000000000001</v>
      </c>
      <c r="Q206" s="7">
        <v>1799.8000000000002</v>
      </c>
      <c r="R206" s="7">
        <v>157.69999999999999</v>
      </c>
      <c r="S206" s="7">
        <v>152.1</v>
      </c>
      <c r="T206" s="7">
        <v>146.1</v>
      </c>
      <c r="U206" s="7">
        <v>151.30000000000001</v>
      </c>
      <c r="V206" s="7">
        <v>449.5</v>
      </c>
      <c r="W206" s="7">
        <v>145.30000000000001</v>
      </c>
      <c r="X206" s="7">
        <v>149</v>
      </c>
      <c r="Y206" s="7">
        <v>144</v>
      </c>
      <c r="Z206" s="7">
        <v>140</v>
      </c>
      <c r="AA206" s="7">
        <v>129.9</v>
      </c>
      <c r="AB206" s="7">
        <v>140</v>
      </c>
      <c r="AC206" s="7">
        <v>147.6</v>
      </c>
      <c r="AD206" s="7">
        <v>132</v>
      </c>
      <c r="AE206" s="7">
        <v>137.4</v>
      </c>
      <c r="AF206" s="7">
        <v>970.9</v>
      </c>
      <c r="AG206" s="7">
        <v>142.1</v>
      </c>
    </row>
    <row r="207" spans="1:33" x14ac:dyDescent="0.25">
      <c r="A207" s="48" t="s">
        <v>85</v>
      </c>
      <c r="B207">
        <v>2018</v>
      </c>
      <c r="C207" s="50" t="s">
        <v>228</v>
      </c>
      <c r="D207" s="7">
        <v>137</v>
      </c>
      <c r="E207" s="7">
        <v>143.1</v>
      </c>
      <c r="F207" s="7">
        <v>132.80000000000001</v>
      </c>
      <c r="G207" s="7">
        <v>141.5</v>
      </c>
      <c r="H207" s="7">
        <v>117.8</v>
      </c>
      <c r="I207" s="7">
        <v>140</v>
      </c>
      <c r="J207" s="7">
        <v>151.30000000000001</v>
      </c>
      <c r="K207" s="7">
        <v>113.5</v>
      </c>
      <c r="L207" s="7">
        <v>112.3</v>
      </c>
      <c r="M207" s="7">
        <v>141.19999999999999</v>
      </c>
      <c r="N207" s="7">
        <v>127.7</v>
      </c>
      <c r="O207" s="7">
        <v>151.30000000000001</v>
      </c>
      <c r="P207" s="7">
        <v>138.9</v>
      </c>
      <c r="Q207" s="7">
        <v>1748.4</v>
      </c>
      <c r="R207" s="7">
        <v>163.30000000000001</v>
      </c>
      <c r="S207" s="7">
        <v>140.80000000000001</v>
      </c>
      <c r="T207" s="7">
        <v>129.30000000000001</v>
      </c>
      <c r="U207" s="7">
        <v>139.1</v>
      </c>
      <c r="V207" s="7">
        <v>409.20000000000005</v>
      </c>
      <c r="W207" s="7">
        <v>145.30000000000001</v>
      </c>
      <c r="X207" s="7">
        <v>131.19999999999999</v>
      </c>
      <c r="Y207" s="7">
        <v>134.9</v>
      </c>
      <c r="Z207" s="7">
        <v>135.69999999999999</v>
      </c>
      <c r="AA207" s="7">
        <v>122.5</v>
      </c>
      <c r="AB207" s="7">
        <v>130.19999999999999</v>
      </c>
      <c r="AC207" s="7">
        <v>145.19999999999999</v>
      </c>
      <c r="AD207" s="7">
        <v>129.30000000000001</v>
      </c>
      <c r="AE207" s="7">
        <v>131.9</v>
      </c>
      <c r="AF207" s="7">
        <v>929.69999999999993</v>
      </c>
      <c r="AG207" s="7">
        <v>138.1</v>
      </c>
    </row>
    <row r="208" spans="1:33" x14ac:dyDescent="0.25">
      <c r="A208" s="48" t="s">
        <v>104</v>
      </c>
      <c r="B208">
        <v>2018</v>
      </c>
      <c r="C208" s="50" t="s">
        <v>228</v>
      </c>
      <c r="D208" s="7">
        <v>138.6</v>
      </c>
      <c r="E208" s="7">
        <v>145.80000000000001</v>
      </c>
      <c r="F208" s="7">
        <v>135.1</v>
      </c>
      <c r="G208" s="7">
        <v>142.9</v>
      </c>
      <c r="H208" s="7">
        <v>122.1</v>
      </c>
      <c r="I208" s="7">
        <v>145.4</v>
      </c>
      <c r="J208" s="7">
        <v>150</v>
      </c>
      <c r="K208" s="7">
        <v>121.4</v>
      </c>
      <c r="L208" s="7">
        <v>113.7</v>
      </c>
      <c r="M208" s="7">
        <v>139.5</v>
      </c>
      <c r="N208" s="7">
        <v>130.80000000000001</v>
      </c>
      <c r="O208" s="7">
        <v>153.80000000000001</v>
      </c>
      <c r="P208" s="7">
        <v>140.4</v>
      </c>
      <c r="Q208" s="7">
        <v>1779.5</v>
      </c>
      <c r="R208" s="7">
        <v>159.19999999999999</v>
      </c>
      <c r="S208" s="7">
        <v>147.69999999999999</v>
      </c>
      <c r="T208" s="7">
        <v>139.1</v>
      </c>
      <c r="U208" s="7">
        <v>146.5</v>
      </c>
      <c r="V208" s="7">
        <v>433.29999999999995</v>
      </c>
      <c r="W208" s="7">
        <v>145.30000000000001</v>
      </c>
      <c r="X208" s="7">
        <v>142.30000000000001</v>
      </c>
      <c r="Y208" s="7">
        <v>139.69999999999999</v>
      </c>
      <c r="Z208" s="7">
        <v>138.4</v>
      </c>
      <c r="AA208" s="7">
        <v>126</v>
      </c>
      <c r="AB208" s="7">
        <v>134.5</v>
      </c>
      <c r="AC208" s="7">
        <v>146.19999999999999</v>
      </c>
      <c r="AD208" s="7">
        <v>130.9</v>
      </c>
      <c r="AE208" s="7">
        <v>134.69999999999999</v>
      </c>
      <c r="AF208" s="7">
        <v>950.39999999999986</v>
      </c>
      <c r="AG208" s="7">
        <v>140.19999999999999</v>
      </c>
    </row>
    <row r="209" spans="1:37" x14ac:dyDescent="0.25">
      <c r="A209" s="48" t="s">
        <v>60</v>
      </c>
      <c r="B209">
        <v>2018</v>
      </c>
      <c r="C209" s="50" t="s">
        <v>238</v>
      </c>
      <c r="D209" s="7">
        <v>139.30000000000001</v>
      </c>
      <c r="E209" s="7">
        <v>147.6</v>
      </c>
      <c r="F209" s="7">
        <v>134.6</v>
      </c>
      <c r="G209" s="7">
        <v>141.9</v>
      </c>
      <c r="H209" s="7">
        <v>123.5</v>
      </c>
      <c r="I209" s="7">
        <v>144.5</v>
      </c>
      <c r="J209" s="7">
        <v>147.6</v>
      </c>
      <c r="K209" s="7">
        <v>121.4</v>
      </c>
      <c r="L209" s="7">
        <v>112.3</v>
      </c>
      <c r="M209" s="7">
        <v>139.5</v>
      </c>
      <c r="N209" s="7">
        <v>134.6</v>
      </c>
      <c r="O209" s="7">
        <v>155.19999999999999</v>
      </c>
      <c r="P209" s="7">
        <v>140.19999999999999</v>
      </c>
      <c r="Q209" s="7">
        <v>1782.2</v>
      </c>
      <c r="R209" s="7">
        <v>159.6</v>
      </c>
      <c r="S209" s="7">
        <v>150.69999999999999</v>
      </c>
      <c r="T209" s="7">
        <v>144.5</v>
      </c>
      <c r="U209" s="7">
        <v>149.80000000000001</v>
      </c>
      <c r="V209" s="7">
        <v>445</v>
      </c>
      <c r="W209" s="7">
        <v>146.30000000000001</v>
      </c>
      <c r="X209" s="7">
        <v>149.69999999999999</v>
      </c>
      <c r="Y209" s="7">
        <v>147.5</v>
      </c>
      <c r="Z209" s="7">
        <v>144.80000000000001</v>
      </c>
      <c r="AA209" s="7">
        <v>130.80000000000001</v>
      </c>
      <c r="AB209" s="7">
        <v>140.1</v>
      </c>
      <c r="AC209" s="7">
        <v>148</v>
      </c>
      <c r="AD209" s="7">
        <v>134.4</v>
      </c>
      <c r="AE209" s="7">
        <v>139.80000000000001</v>
      </c>
      <c r="AF209" s="7">
        <v>985.40000000000009</v>
      </c>
      <c r="AG209" s="7">
        <v>142.19999999999999</v>
      </c>
    </row>
    <row r="210" spans="1:37" x14ac:dyDescent="0.25">
      <c r="A210" s="48" t="s">
        <v>85</v>
      </c>
      <c r="B210">
        <v>2018</v>
      </c>
      <c r="C210" s="50" t="s">
        <v>238</v>
      </c>
      <c r="D210" s="7">
        <v>137.6</v>
      </c>
      <c r="E210" s="7">
        <v>144.9</v>
      </c>
      <c r="F210" s="7">
        <v>133.5</v>
      </c>
      <c r="G210" s="7">
        <v>141.5</v>
      </c>
      <c r="H210" s="7">
        <v>118</v>
      </c>
      <c r="I210" s="7">
        <v>139.5</v>
      </c>
      <c r="J210" s="7">
        <v>153</v>
      </c>
      <c r="K210" s="7">
        <v>113.2</v>
      </c>
      <c r="L210" s="7">
        <v>112.8</v>
      </c>
      <c r="M210" s="7">
        <v>141.1</v>
      </c>
      <c r="N210" s="7">
        <v>127.6</v>
      </c>
      <c r="O210" s="7">
        <v>152</v>
      </c>
      <c r="P210" s="7">
        <v>139.4</v>
      </c>
      <c r="Q210" s="7">
        <v>1754.1</v>
      </c>
      <c r="R210" s="7">
        <v>164</v>
      </c>
      <c r="S210" s="7">
        <v>141.5</v>
      </c>
      <c r="T210" s="7">
        <v>129.80000000000001</v>
      </c>
      <c r="U210" s="7">
        <v>139.69999999999999</v>
      </c>
      <c r="V210" s="7">
        <v>411</v>
      </c>
      <c r="W210" s="7">
        <v>146.9</v>
      </c>
      <c r="X210" s="7">
        <v>133.4</v>
      </c>
      <c r="Y210" s="7">
        <v>135.1</v>
      </c>
      <c r="Z210" s="7">
        <v>136.19999999999999</v>
      </c>
      <c r="AA210" s="7">
        <v>123.3</v>
      </c>
      <c r="AB210" s="7">
        <v>130.69999999999999</v>
      </c>
      <c r="AC210" s="7">
        <v>145.5</v>
      </c>
      <c r="AD210" s="7">
        <v>130.4</v>
      </c>
      <c r="AE210" s="7">
        <v>132.5</v>
      </c>
      <c r="AF210" s="7">
        <v>933.69999999999993</v>
      </c>
      <c r="AG210" s="7">
        <v>138.9</v>
      </c>
    </row>
    <row r="211" spans="1:37" x14ac:dyDescent="0.25">
      <c r="A211" s="48" t="s">
        <v>104</v>
      </c>
      <c r="B211">
        <v>2018</v>
      </c>
      <c r="C211" s="50" t="s">
        <v>238</v>
      </c>
      <c r="D211" s="7">
        <v>137.4</v>
      </c>
      <c r="E211" s="7">
        <v>149.5</v>
      </c>
      <c r="F211" s="7">
        <v>137.30000000000001</v>
      </c>
      <c r="G211" s="7">
        <v>141.9</v>
      </c>
      <c r="H211" s="7">
        <v>121.1</v>
      </c>
      <c r="I211" s="7">
        <v>142.5</v>
      </c>
      <c r="J211" s="7">
        <v>146.69999999999999</v>
      </c>
      <c r="K211" s="7">
        <v>119.1</v>
      </c>
      <c r="L211" s="7">
        <v>111.9</v>
      </c>
      <c r="M211" s="7">
        <v>141</v>
      </c>
      <c r="N211" s="7">
        <v>133.6</v>
      </c>
      <c r="O211" s="7">
        <v>154.5</v>
      </c>
      <c r="P211" s="7">
        <v>139.69999999999999</v>
      </c>
      <c r="Q211" s="7">
        <v>1776.2</v>
      </c>
      <c r="R211" s="7">
        <v>162.6</v>
      </c>
      <c r="S211" s="7">
        <v>148</v>
      </c>
      <c r="T211" s="7">
        <v>139.19999999999999</v>
      </c>
      <c r="U211" s="7">
        <v>146.80000000000001</v>
      </c>
      <c r="V211" s="7">
        <v>434</v>
      </c>
      <c r="W211" s="7">
        <v>146.9</v>
      </c>
      <c r="X211" s="7">
        <v>145.30000000000001</v>
      </c>
      <c r="Y211" s="7">
        <v>142.19999999999999</v>
      </c>
      <c r="Z211" s="7">
        <v>142.1</v>
      </c>
      <c r="AA211" s="7">
        <v>125.5</v>
      </c>
      <c r="AB211" s="7">
        <v>136.5</v>
      </c>
      <c r="AC211" s="7">
        <v>147.80000000000001</v>
      </c>
      <c r="AD211" s="7">
        <v>132</v>
      </c>
      <c r="AE211" s="7">
        <v>136.30000000000001</v>
      </c>
      <c r="AF211" s="7">
        <v>962.39999999999986</v>
      </c>
      <c r="AG211" s="7">
        <v>140.80000000000001</v>
      </c>
    </row>
    <row r="212" spans="1:37" x14ac:dyDescent="0.25">
      <c r="A212" s="48" t="s">
        <v>60</v>
      </c>
      <c r="B212">
        <v>2018</v>
      </c>
      <c r="C212" s="50" t="s">
        <v>264</v>
      </c>
      <c r="D212" s="7">
        <v>137.1</v>
      </c>
      <c r="E212" s="7">
        <v>150.80000000000001</v>
      </c>
      <c r="F212" s="7">
        <v>136.69999999999999</v>
      </c>
      <c r="G212" s="7">
        <v>141.9</v>
      </c>
      <c r="H212" s="7">
        <v>122.8</v>
      </c>
      <c r="I212" s="7">
        <v>143.9</v>
      </c>
      <c r="J212" s="7">
        <v>147.5</v>
      </c>
      <c r="K212" s="7">
        <v>121</v>
      </c>
      <c r="L212" s="7">
        <v>111.6</v>
      </c>
      <c r="M212" s="7">
        <v>140.6</v>
      </c>
      <c r="N212" s="7">
        <v>137.5</v>
      </c>
      <c r="O212" s="7">
        <v>156.1</v>
      </c>
      <c r="P212" s="7">
        <v>140</v>
      </c>
      <c r="Q212" s="7">
        <v>1787.4999999999995</v>
      </c>
      <c r="R212" s="7">
        <v>161.9</v>
      </c>
      <c r="S212" s="7">
        <v>151.69999999999999</v>
      </c>
      <c r="T212" s="7">
        <v>145.5</v>
      </c>
      <c r="U212" s="7">
        <v>150.80000000000001</v>
      </c>
      <c r="V212" s="7">
        <v>448</v>
      </c>
      <c r="W212" s="7">
        <v>146.9</v>
      </c>
      <c r="X212" s="7">
        <v>150.30000000000001</v>
      </c>
      <c r="Y212" s="7">
        <v>148</v>
      </c>
      <c r="Z212" s="7">
        <v>145.4</v>
      </c>
      <c r="AA212" s="7">
        <v>130.30000000000001</v>
      </c>
      <c r="AB212" s="7">
        <v>143.1</v>
      </c>
      <c r="AC212" s="7">
        <v>150.19999999999999</v>
      </c>
      <c r="AD212" s="7">
        <v>133.1</v>
      </c>
      <c r="AE212" s="7">
        <v>140.1</v>
      </c>
      <c r="AF212" s="7">
        <v>990.2</v>
      </c>
      <c r="AG212" s="7">
        <v>142.4</v>
      </c>
    </row>
    <row r="213" spans="1:37" x14ac:dyDescent="0.25">
      <c r="A213" s="48" t="s">
        <v>85</v>
      </c>
      <c r="B213">
        <v>2018</v>
      </c>
      <c r="C213" s="50" t="s">
        <v>264</v>
      </c>
      <c r="D213" s="7">
        <v>138.1</v>
      </c>
      <c r="E213" s="7">
        <v>146.30000000000001</v>
      </c>
      <c r="F213" s="7">
        <v>137.80000000000001</v>
      </c>
      <c r="G213" s="7">
        <v>141.6</v>
      </c>
      <c r="H213" s="7">
        <v>118.1</v>
      </c>
      <c r="I213" s="7">
        <v>141.5</v>
      </c>
      <c r="J213" s="7">
        <v>145.19999999999999</v>
      </c>
      <c r="K213" s="7">
        <v>115.3</v>
      </c>
      <c r="L213" s="7">
        <v>112.5</v>
      </c>
      <c r="M213" s="7">
        <v>141.4</v>
      </c>
      <c r="N213" s="7">
        <v>128</v>
      </c>
      <c r="O213" s="7">
        <v>152.6</v>
      </c>
      <c r="P213" s="7">
        <v>139.1</v>
      </c>
      <c r="Q213" s="7">
        <v>1757.4999999999998</v>
      </c>
      <c r="R213" s="7">
        <v>164.4</v>
      </c>
      <c r="S213" s="7">
        <v>142.4</v>
      </c>
      <c r="T213" s="7">
        <v>130.19999999999999</v>
      </c>
      <c r="U213" s="7">
        <v>140.5</v>
      </c>
      <c r="V213" s="7">
        <v>413.1</v>
      </c>
      <c r="W213" s="7">
        <v>146.9</v>
      </c>
      <c r="X213" s="7">
        <v>136.69999999999999</v>
      </c>
      <c r="Y213" s="7">
        <v>135.80000000000001</v>
      </c>
      <c r="Z213" s="7">
        <v>136.80000000000001</v>
      </c>
      <c r="AA213" s="7">
        <v>121.2</v>
      </c>
      <c r="AB213" s="7">
        <v>131.30000000000001</v>
      </c>
      <c r="AC213" s="7">
        <v>146.1</v>
      </c>
      <c r="AD213" s="7">
        <v>130.5</v>
      </c>
      <c r="AE213" s="7">
        <v>132.19999999999999</v>
      </c>
      <c r="AF213" s="7">
        <v>933.90000000000009</v>
      </c>
      <c r="AG213" s="7">
        <v>139</v>
      </c>
    </row>
    <row r="214" spans="1:37" x14ac:dyDescent="0.25">
      <c r="A214" s="48" t="s">
        <v>104</v>
      </c>
      <c r="B214">
        <v>2018</v>
      </c>
      <c r="C214" s="50" t="s">
        <v>264</v>
      </c>
      <c r="D214" s="7">
        <v>137.4</v>
      </c>
      <c r="E214" s="7">
        <v>149.19999999999999</v>
      </c>
      <c r="F214" s="7">
        <v>137.1</v>
      </c>
      <c r="G214" s="7">
        <v>141.80000000000001</v>
      </c>
      <c r="H214" s="7">
        <v>121.1</v>
      </c>
      <c r="I214" s="7">
        <v>142.80000000000001</v>
      </c>
      <c r="J214" s="7">
        <v>146.69999999999999</v>
      </c>
      <c r="K214" s="7">
        <v>119.1</v>
      </c>
      <c r="L214" s="7">
        <v>111.9</v>
      </c>
      <c r="M214" s="7">
        <v>140.9</v>
      </c>
      <c r="N214" s="7">
        <v>133.5</v>
      </c>
      <c r="O214" s="7">
        <v>154.5</v>
      </c>
      <c r="P214" s="7">
        <v>139.69999999999999</v>
      </c>
      <c r="Q214" s="7">
        <v>1775.7000000000003</v>
      </c>
      <c r="R214" s="7">
        <v>162.6</v>
      </c>
      <c r="S214" s="7">
        <v>148</v>
      </c>
      <c r="T214" s="7">
        <v>139.1</v>
      </c>
      <c r="U214" s="7">
        <v>146.69999999999999</v>
      </c>
      <c r="V214" s="7">
        <v>433.8</v>
      </c>
      <c r="W214" s="7">
        <v>146.9</v>
      </c>
      <c r="X214" s="7">
        <v>145.1</v>
      </c>
      <c r="Y214" s="7">
        <v>142.19999999999999</v>
      </c>
      <c r="Z214" s="7">
        <v>142.1</v>
      </c>
      <c r="AA214" s="7">
        <v>125.5</v>
      </c>
      <c r="AB214" s="7">
        <v>136.5</v>
      </c>
      <c r="AC214" s="7">
        <v>147.80000000000001</v>
      </c>
      <c r="AD214" s="7">
        <v>132</v>
      </c>
      <c r="AE214" s="7">
        <v>136.30000000000001</v>
      </c>
      <c r="AF214" s="7">
        <v>962.39999999999986</v>
      </c>
      <c r="AG214" s="7">
        <v>140.80000000000001</v>
      </c>
    </row>
    <row r="215" spans="1:37" x14ac:dyDescent="0.25">
      <c r="A215" s="48" t="s">
        <v>60</v>
      </c>
      <c r="B215">
        <v>2018</v>
      </c>
      <c r="C215" s="50" t="s">
        <v>273</v>
      </c>
      <c r="D215" s="7">
        <v>137.1</v>
      </c>
      <c r="E215" s="7">
        <v>151.9</v>
      </c>
      <c r="F215" s="7">
        <v>137.4</v>
      </c>
      <c r="G215" s="7">
        <v>142.4</v>
      </c>
      <c r="H215" s="7">
        <v>124.2</v>
      </c>
      <c r="I215" s="7">
        <v>140.19999999999999</v>
      </c>
      <c r="J215" s="7">
        <v>136.6</v>
      </c>
      <c r="K215" s="7">
        <v>120.9</v>
      </c>
      <c r="L215" s="7">
        <v>109.9</v>
      </c>
      <c r="M215" s="7">
        <v>140.19999999999999</v>
      </c>
      <c r="N215" s="7">
        <v>137.80000000000001</v>
      </c>
      <c r="O215" s="7">
        <v>156</v>
      </c>
      <c r="P215" s="7">
        <v>138.5</v>
      </c>
      <c r="Q215" s="7">
        <v>1773.1000000000001</v>
      </c>
      <c r="R215" s="7">
        <v>162.4</v>
      </c>
      <c r="S215" s="7">
        <v>151.6</v>
      </c>
      <c r="T215" s="7">
        <v>145.9</v>
      </c>
      <c r="U215" s="7">
        <v>150.80000000000001</v>
      </c>
      <c r="V215" s="7">
        <v>448.3</v>
      </c>
      <c r="W215" s="7">
        <v>146.5</v>
      </c>
      <c r="X215" s="7">
        <v>149</v>
      </c>
      <c r="Y215" s="7">
        <v>149.5</v>
      </c>
      <c r="Z215" s="7">
        <v>149.6</v>
      </c>
      <c r="AA215" s="7">
        <v>128.9</v>
      </c>
      <c r="AB215" s="7">
        <v>143.30000000000001</v>
      </c>
      <c r="AC215" s="7">
        <v>155.1</v>
      </c>
      <c r="AD215" s="7">
        <v>133.19999999999999</v>
      </c>
      <c r="AE215" s="7">
        <v>141.6</v>
      </c>
      <c r="AF215" s="7">
        <v>1001.1999999999999</v>
      </c>
      <c r="AG215" s="7">
        <v>141.9</v>
      </c>
    </row>
    <row r="216" spans="1:37" x14ac:dyDescent="0.25">
      <c r="A216" s="48" t="s">
        <v>85</v>
      </c>
      <c r="B216">
        <v>2018</v>
      </c>
      <c r="C216" s="50" t="s">
        <v>273</v>
      </c>
      <c r="D216" s="7">
        <v>138.5</v>
      </c>
      <c r="E216" s="7">
        <v>147.80000000000001</v>
      </c>
      <c r="F216" s="7">
        <v>141.1</v>
      </c>
      <c r="G216" s="7">
        <v>141.6</v>
      </c>
      <c r="H216" s="7">
        <v>118.1</v>
      </c>
      <c r="I216" s="7">
        <v>138.5</v>
      </c>
      <c r="J216" s="7">
        <v>132.4</v>
      </c>
      <c r="K216" s="7">
        <v>117.5</v>
      </c>
      <c r="L216" s="7">
        <v>111</v>
      </c>
      <c r="M216" s="7">
        <v>141.5</v>
      </c>
      <c r="N216" s="7">
        <v>128.1</v>
      </c>
      <c r="O216" s="7">
        <v>152.9</v>
      </c>
      <c r="P216" s="7">
        <v>137.6</v>
      </c>
      <c r="Q216" s="7">
        <v>1746.6</v>
      </c>
      <c r="R216" s="7">
        <v>164.6</v>
      </c>
      <c r="S216" s="7">
        <v>142.69999999999999</v>
      </c>
      <c r="T216" s="7">
        <v>130.30000000000001</v>
      </c>
      <c r="U216" s="7">
        <v>140.80000000000001</v>
      </c>
      <c r="V216" s="7">
        <v>413.8</v>
      </c>
      <c r="W216" s="7">
        <v>146.5</v>
      </c>
      <c r="X216" s="7">
        <v>132.4</v>
      </c>
      <c r="Y216" s="7">
        <v>136.19999999999999</v>
      </c>
      <c r="Z216" s="7">
        <v>137.30000000000001</v>
      </c>
      <c r="AA216" s="7">
        <v>118.8</v>
      </c>
      <c r="AB216" s="7">
        <v>131.69999999999999</v>
      </c>
      <c r="AC216" s="7">
        <v>146.5</v>
      </c>
      <c r="AD216" s="7">
        <v>130.80000000000001</v>
      </c>
      <c r="AE216" s="7">
        <v>131.69999999999999</v>
      </c>
      <c r="AF216" s="7">
        <v>933</v>
      </c>
      <c r="AG216" s="7">
        <v>138</v>
      </c>
    </row>
    <row r="217" spans="1:37" x14ac:dyDescent="0.25">
      <c r="A217" s="48" t="s">
        <v>104</v>
      </c>
      <c r="B217">
        <v>2018</v>
      </c>
      <c r="C217" s="50" t="s">
        <v>273</v>
      </c>
      <c r="D217" s="7">
        <v>137.5</v>
      </c>
      <c r="E217" s="7">
        <v>150.5</v>
      </c>
      <c r="F217" s="7">
        <v>138.80000000000001</v>
      </c>
      <c r="G217" s="7">
        <v>142.1</v>
      </c>
      <c r="H217" s="7">
        <v>122</v>
      </c>
      <c r="I217" s="7">
        <v>139.4</v>
      </c>
      <c r="J217" s="7">
        <v>135.19999999999999</v>
      </c>
      <c r="K217" s="7">
        <v>119.8</v>
      </c>
      <c r="L217" s="7">
        <v>110.3</v>
      </c>
      <c r="M217" s="7">
        <v>140.6</v>
      </c>
      <c r="N217" s="7">
        <v>133.80000000000001</v>
      </c>
      <c r="O217" s="7">
        <v>154.6</v>
      </c>
      <c r="P217" s="7">
        <v>138.19999999999999</v>
      </c>
      <c r="Q217" s="7">
        <v>1762.7999999999997</v>
      </c>
      <c r="R217" s="7">
        <v>163</v>
      </c>
      <c r="S217" s="7">
        <v>148.1</v>
      </c>
      <c r="T217" s="7">
        <v>139.4</v>
      </c>
      <c r="U217" s="7">
        <v>146.80000000000001</v>
      </c>
      <c r="V217" s="7">
        <v>434.3</v>
      </c>
      <c r="W217" s="7">
        <v>146.5</v>
      </c>
      <c r="X217" s="7">
        <v>142.69999999999999</v>
      </c>
      <c r="Y217" s="7">
        <v>143.19999999999999</v>
      </c>
      <c r="Z217" s="7">
        <v>144.9</v>
      </c>
      <c r="AA217" s="7">
        <v>123.6</v>
      </c>
      <c r="AB217" s="7">
        <v>136.80000000000001</v>
      </c>
      <c r="AC217" s="7">
        <v>150.1</v>
      </c>
      <c r="AD217" s="7">
        <v>132.19999999999999</v>
      </c>
      <c r="AE217" s="7">
        <v>136.80000000000001</v>
      </c>
      <c r="AF217" s="7">
        <v>967.59999999999991</v>
      </c>
      <c r="AG217" s="7">
        <v>140.1</v>
      </c>
    </row>
    <row r="218" spans="1:37" x14ac:dyDescent="0.25">
      <c r="A218" s="48" t="s">
        <v>60</v>
      </c>
      <c r="B218">
        <v>2019</v>
      </c>
      <c r="C218" s="50" t="s">
        <v>62</v>
      </c>
      <c r="D218" s="7">
        <v>136.6</v>
      </c>
      <c r="E218" s="7">
        <v>152.5</v>
      </c>
      <c r="F218" s="7">
        <v>138.19999999999999</v>
      </c>
      <c r="G218" s="7">
        <v>142.4</v>
      </c>
      <c r="H218" s="7">
        <v>123.9</v>
      </c>
      <c r="I218" s="7">
        <v>135.5</v>
      </c>
      <c r="J218" s="7">
        <v>131.69999999999999</v>
      </c>
      <c r="K218" s="7">
        <v>121.3</v>
      </c>
      <c r="L218" s="7">
        <v>108.4</v>
      </c>
      <c r="M218" s="7">
        <v>138.9</v>
      </c>
      <c r="N218" s="7">
        <v>137</v>
      </c>
      <c r="O218" s="7">
        <v>155.80000000000001</v>
      </c>
      <c r="P218" s="7">
        <v>137.4</v>
      </c>
      <c r="Q218" s="7">
        <v>1759.6000000000001</v>
      </c>
      <c r="R218" s="7">
        <v>162.69999999999999</v>
      </c>
      <c r="S218" s="7">
        <v>150.6</v>
      </c>
      <c r="T218" s="7">
        <v>145.1</v>
      </c>
      <c r="U218" s="7">
        <v>149.9</v>
      </c>
      <c r="V218" s="7">
        <v>445.6</v>
      </c>
      <c r="W218" s="7">
        <v>147.69999999999999</v>
      </c>
      <c r="X218" s="7">
        <v>146.19999999999999</v>
      </c>
      <c r="Y218" s="7">
        <v>150.1</v>
      </c>
      <c r="Z218" s="7">
        <v>149.6</v>
      </c>
      <c r="AA218" s="7">
        <v>128.6</v>
      </c>
      <c r="AB218" s="7">
        <v>142.9</v>
      </c>
      <c r="AC218" s="7">
        <v>155.19999999999999</v>
      </c>
      <c r="AD218" s="7">
        <v>133.5</v>
      </c>
      <c r="AE218" s="7">
        <v>141.69999999999999</v>
      </c>
      <c r="AF218" s="7">
        <v>1001.5999999999999</v>
      </c>
      <c r="AG218" s="7">
        <v>141</v>
      </c>
    </row>
    <row r="219" spans="1:37" x14ac:dyDescent="0.25">
      <c r="A219" s="48" t="s">
        <v>85</v>
      </c>
      <c r="B219">
        <v>2019</v>
      </c>
      <c r="C219" s="50" t="s">
        <v>62</v>
      </c>
      <c r="D219" s="7">
        <v>138.30000000000001</v>
      </c>
      <c r="E219" s="7">
        <v>149.4</v>
      </c>
      <c r="F219" s="7">
        <v>143.5</v>
      </c>
      <c r="G219" s="7">
        <v>141.69999999999999</v>
      </c>
      <c r="H219" s="7">
        <v>118.1</v>
      </c>
      <c r="I219" s="7">
        <v>135.19999999999999</v>
      </c>
      <c r="J219" s="7">
        <v>130.5</v>
      </c>
      <c r="K219" s="7">
        <v>118.2</v>
      </c>
      <c r="L219" s="7">
        <v>110.4</v>
      </c>
      <c r="M219" s="7">
        <v>140.4</v>
      </c>
      <c r="N219" s="7">
        <v>128.1</v>
      </c>
      <c r="O219" s="7">
        <v>153.19999999999999</v>
      </c>
      <c r="P219" s="7">
        <v>137.30000000000001</v>
      </c>
      <c r="Q219" s="7">
        <v>1744.3000000000002</v>
      </c>
      <c r="R219" s="7">
        <v>164.7</v>
      </c>
      <c r="S219" s="7">
        <v>143</v>
      </c>
      <c r="T219" s="7">
        <v>130.4</v>
      </c>
      <c r="U219" s="7">
        <v>141.1</v>
      </c>
      <c r="V219" s="7">
        <v>414.5</v>
      </c>
      <c r="W219" s="7">
        <v>147.69999999999999</v>
      </c>
      <c r="X219" s="7">
        <v>128.6</v>
      </c>
      <c r="Y219" s="7">
        <v>136.30000000000001</v>
      </c>
      <c r="Z219" s="7">
        <v>137.80000000000001</v>
      </c>
      <c r="AA219" s="7">
        <v>118.6</v>
      </c>
      <c r="AB219" s="7">
        <v>131.9</v>
      </c>
      <c r="AC219" s="7">
        <v>146.6</v>
      </c>
      <c r="AD219" s="7">
        <v>131.69999999999999</v>
      </c>
      <c r="AE219" s="7">
        <v>131.80000000000001</v>
      </c>
      <c r="AF219" s="7">
        <v>934.7</v>
      </c>
      <c r="AG219" s="7">
        <v>138</v>
      </c>
    </row>
    <row r="220" spans="1:37" x14ac:dyDescent="0.25">
      <c r="A220" s="48" t="s">
        <v>104</v>
      </c>
      <c r="B220">
        <v>2019</v>
      </c>
      <c r="C220" s="50" t="s">
        <v>62</v>
      </c>
      <c r="D220" s="7">
        <v>137.1</v>
      </c>
      <c r="E220" s="7">
        <v>151.4</v>
      </c>
      <c r="F220" s="7">
        <v>140.19999999999999</v>
      </c>
      <c r="G220" s="7">
        <v>142.1</v>
      </c>
      <c r="H220" s="7">
        <v>121.8</v>
      </c>
      <c r="I220" s="7">
        <v>135.4</v>
      </c>
      <c r="J220" s="7">
        <v>131.30000000000001</v>
      </c>
      <c r="K220" s="7">
        <v>120.3</v>
      </c>
      <c r="L220" s="7">
        <v>109.1</v>
      </c>
      <c r="M220" s="7">
        <v>139.4</v>
      </c>
      <c r="N220" s="7">
        <v>133.30000000000001</v>
      </c>
      <c r="O220" s="7">
        <v>154.6</v>
      </c>
      <c r="P220" s="7">
        <v>137.4</v>
      </c>
      <c r="Q220" s="7">
        <v>1753.3999999999999</v>
      </c>
      <c r="R220" s="7">
        <v>163.19999999999999</v>
      </c>
      <c r="S220" s="7">
        <v>147.6</v>
      </c>
      <c r="T220" s="7">
        <v>139</v>
      </c>
      <c r="U220" s="7">
        <v>146.4</v>
      </c>
      <c r="V220" s="7">
        <v>433</v>
      </c>
      <c r="W220" s="7">
        <v>147.69999999999999</v>
      </c>
      <c r="X220" s="7">
        <v>139.5</v>
      </c>
      <c r="Y220" s="7">
        <v>143.6</v>
      </c>
      <c r="Z220" s="7">
        <v>145.1</v>
      </c>
      <c r="AA220" s="7">
        <v>123.3</v>
      </c>
      <c r="AB220" s="7">
        <v>136.69999999999999</v>
      </c>
      <c r="AC220" s="7">
        <v>150.19999999999999</v>
      </c>
      <c r="AD220" s="7">
        <v>132.80000000000001</v>
      </c>
      <c r="AE220" s="7">
        <v>136.9</v>
      </c>
      <c r="AF220" s="7">
        <v>968.6</v>
      </c>
      <c r="AG220" s="7">
        <v>139.6</v>
      </c>
      <c r="AH220" s="7"/>
      <c r="AJ220" t="s">
        <v>1318</v>
      </c>
    </row>
    <row r="221" spans="1:37" x14ac:dyDescent="0.25">
      <c r="A221" s="48" t="s">
        <v>60</v>
      </c>
      <c r="B221">
        <v>2019</v>
      </c>
      <c r="C221" s="50" t="s">
        <v>116</v>
      </c>
      <c r="D221" s="7">
        <v>136.80000000000001</v>
      </c>
      <c r="E221" s="7">
        <v>153</v>
      </c>
      <c r="F221" s="7">
        <v>139.1</v>
      </c>
      <c r="G221" s="7">
        <v>142.5</v>
      </c>
      <c r="H221" s="7">
        <v>124.1</v>
      </c>
      <c r="I221" s="7">
        <v>135.80000000000001</v>
      </c>
      <c r="J221" s="7">
        <v>128.69999999999999</v>
      </c>
      <c r="K221" s="7">
        <v>121.5</v>
      </c>
      <c r="L221" s="7">
        <v>108.3</v>
      </c>
      <c r="M221" s="7">
        <v>139.19999999999999</v>
      </c>
      <c r="N221" s="7">
        <v>137.4</v>
      </c>
      <c r="O221" s="7">
        <v>156.19999999999999</v>
      </c>
      <c r="P221" s="7">
        <v>137.19999999999999</v>
      </c>
      <c r="Q221" s="7">
        <v>1759.8000000000002</v>
      </c>
      <c r="R221" s="7">
        <v>162.80000000000001</v>
      </c>
      <c r="S221" s="7">
        <v>150.5</v>
      </c>
      <c r="T221" s="7">
        <v>146.1</v>
      </c>
      <c r="U221" s="7">
        <v>149.9</v>
      </c>
      <c r="V221" s="7">
        <v>446.5</v>
      </c>
      <c r="W221" s="7">
        <v>148.5</v>
      </c>
      <c r="X221" s="7">
        <v>145.30000000000001</v>
      </c>
      <c r="Y221" s="7">
        <v>150.1</v>
      </c>
      <c r="Z221" s="7">
        <v>149.9</v>
      </c>
      <c r="AA221" s="7">
        <v>129.19999999999999</v>
      </c>
      <c r="AB221" s="7">
        <v>143.4</v>
      </c>
      <c r="AC221" s="7">
        <v>155.5</v>
      </c>
      <c r="AD221" s="7">
        <v>134.9</v>
      </c>
      <c r="AE221" s="7">
        <v>142.19999999999999</v>
      </c>
      <c r="AF221" s="7">
        <v>1005.2</v>
      </c>
      <c r="AG221" s="7">
        <v>141</v>
      </c>
    </row>
    <row r="222" spans="1:37" x14ac:dyDescent="0.25">
      <c r="A222" s="48" t="s">
        <v>85</v>
      </c>
      <c r="B222">
        <v>2019</v>
      </c>
      <c r="C222" s="50" t="s">
        <v>116</v>
      </c>
      <c r="D222" s="7">
        <v>139.4</v>
      </c>
      <c r="E222" s="7">
        <v>150.1</v>
      </c>
      <c r="F222" s="7">
        <v>145.30000000000001</v>
      </c>
      <c r="G222" s="7">
        <v>141.69999999999999</v>
      </c>
      <c r="H222" s="7">
        <v>118.4</v>
      </c>
      <c r="I222" s="7">
        <v>137</v>
      </c>
      <c r="J222" s="7">
        <v>131.6</v>
      </c>
      <c r="K222" s="7">
        <v>119.9</v>
      </c>
      <c r="L222" s="7">
        <v>110.4</v>
      </c>
      <c r="M222" s="7">
        <v>140.80000000000001</v>
      </c>
      <c r="N222" s="7">
        <v>128.30000000000001</v>
      </c>
      <c r="O222" s="7">
        <v>153.5</v>
      </c>
      <c r="P222" s="7">
        <v>138</v>
      </c>
      <c r="Q222" s="7">
        <v>1754.4</v>
      </c>
      <c r="R222" s="7">
        <v>164.9</v>
      </c>
      <c r="S222" s="7">
        <v>143.30000000000001</v>
      </c>
      <c r="T222" s="7">
        <v>130.80000000000001</v>
      </c>
      <c r="U222" s="7">
        <v>141.4</v>
      </c>
      <c r="V222" s="7">
        <v>415.5</v>
      </c>
      <c r="W222" s="7">
        <v>148.5</v>
      </c>
      <c r="X222" s="7">
        <v>127.1</v>
      </c>
      <c r="Y222" s="7">
        <v>136.6</v>
      </c>
      <c r="Z222" s="7">
        <v>138.5</v>
      </c>
      <c r="AA222" s="7">
        <v>119.2</v>
      </c>
      <c r="AB222" s="7">
        <v>132.19999999999999</v>
      </c>
      <c r="AC222" s="7">
        <v>146.6</v>
      </c>
      <c r="AD222" s="7">
        <v>133</v>
      </c>
      <c r="AE222" s="7">
        <v>132.4</v>
      </c>
      <c r="AF222" s="7">
        <v>938.5</v>
      </c>
      <c r="AG222" s="7">
        <v>138.6</v>
      </c>
    </row>
    <row r="223" spans="1:37" x14ac:dyDescent="0.25">
      <c r="A223" s="48" t="s">
        <v>104</v>
      </c>
      <c r="B223">
        <v>2019</v>
      </c>
      <c r="C223" s="50" t="s">
        <v>116</v>
      </c>
      <c r="D223" s="7">
        <v>137.6</v>
      </c>
      <c r="E223" s="7">
        <v>152</v>
      </c>
      <c r="F223" s="7">
        <v>141.5</v>
      </c>
      <c r="G223" s="7">
        <v>142.19999999999999</v>
      </c>
      <c r="H223" s="7">
        <v>122</v>
      </c>
      <c r="I223" s="7">
        <v>136.4</v>
      </c>
      <c r="J223" s="7">
        <v>129.69999999999999</v>
      </c>
      <c r="K223" s="7">
        <v>121</v>
      </c>
      <c r="L223" s="7">
        <v>109</v>
      </c>
      <c r="M223" s="7">
        <v>139.69999999999999</v>
      </c>
      <c r="N223" s="7">
        <v>133.6</v>
      </c>
      <c r="O223" s="7">
        <v>154.9</v>
      </c>
      <c r="P223" s="7">
        <v>137.5</v>
      </c>
      <c r="Q223" s="7">
        <v>1757.1</v>
      </c>
      <c r="R223" s="7">
        <v>163.4</v>
      </c>
      <c r="S223" s="7">
        <v>147.69999999999999</v>
      </c>
      <c r="T223" s="7">
        <v>139.69999999999999</v>
      </c>
      <c r="U223" s="7">
        <v>146.5</v>
      </c>
      <c r="V223" s="7">
        <v>433.9</v>
      </c>
      <c r="W223" s="7">
        <v>148.5</v>
      </c>
      <c r="X223" s="7">
        <v>138.4</v>
      </c>
      <c r="Y223" s="7">
        <v>143.69999999999999</v>
      </c>
      <c r="Z223" s="7">
        <v>145.6</v>
      </c>
      <c r="AA223" s="7">
        <v>123.9</v>
      </c>
      <c r="AB223" s="7">
        <v>137.1</v>
      </c>
      <c r="AC223" s="7">
        <v>150.30000000000001</v>
      </c>
      <c r="AD223" s="7">
        <v>134.1</v>
      </c>
      <c r="AE223" s="7">
        <v>137.4</v>
      </c>
      <c r="AF223" s="7">
        <v>972.09999999999991</v>
      </c>
      <c r="AG223" s="7">
        <v>139.9</v>
      </c>
      <c r="AH223" s="7">
        <v>148.5</v>
      </c>
      <c r="AI223" s="7">
        <v>1846.5</v>
      </c>
      <c r="AJ223" s="7">
        <f>SUM(V238:X238)</f>
        <v>727.7</v>
      </c>
      <c r="AK223" s="7">
        <f>SUM(AH223:AJ223)</f>
        <v>2722.7</v>
      </c>
    </row>
    <row r="224" spans="1:37" x14ac:dyDescent="0.25">
      <c r="A224" s="48" t="s">
        <v>60</v>
      </c>
      <c r="B224">
        <v>2019</v>
      </c>
      <c r="C224" s="50" t="s">
        <v>138</v>
      </c>
      <c r="D224" s="7">
        <v>136.9</v>
      </c>
      <c r="E224" s="7">
        <v>154.1</v>
      </c>
      <c r="F224" s="7">
        <v>138.69999999999999</v>
      </c>
      <c r="G224" s="7">
        <v>142.5</v>
      </c>
      <c r="H224" s="7">
        <v>124.1</v>
      </c>
      <c r="I224" s="7">
        <v>136.1</v>
      </c>
      <c r="J224" s="7">
        <v>128.19999999999999</v>
      </c>
      <c r="K224" s="7">
        <v>122.3</v>
      </c>
      <c r="L224" s="7">
        <v>108.3</v>
      </c>
      <c r="M224" s="7">
        <v>138.9</v>
      </c>
      <c r="N224" s="7">
        <v>137.4</v>
      </c>
      <c r="O224" s="7">
        <v>156.4</v>
      </c>
      <c r="P224" s="7">
        <v>137.30000000000001</v>
      </c>
      <c r="Q224" s="7">
        <v>1761.2000000000003</v>
      </c>
      <c r="R224" s="7">
        <v>162.9</v>
      </c>
      <c r="S224" s="7">
        <v>150.80000000000001</v>
      </c>
      <c r="T224" s="7">
        <v>146.1</v>
      </c>
      <c r="U224" s="7">
        <v>150.1</v>
      </c>
      <c r="V224" s="7">
        <v>447</v>
      </c>
      <c r="W224" s="7">
        <v>149</v>
      </c>
      <c r="X224" s="7">
        <v>146.4</v>
      </c>
      <c r="Y224" s="7">
        <v>150</v>
      </c>
      <c r="Z224" s="7">
        <v>150.4</v>
      </c>
      <c r="AA224" s="7">
        <v>129.9</v>
      </c>
      <c r="AB224" s="7">
        <v>143.80000000000001</v>
      </c>
      <c r="AC224" s="7">
        <v>155.5</v>
      </c>
      <c r="AD224" s="7">
        <v>134</v>
      </c>
      <c r="AE224" s="7">
        <v>142.4</v>
      </c>
      <c r="AF224" s="7">
        <v>1005.9999999999999</v>
      </c>
      <c r="AG224" s="7">
        <v>141.19999999999999</v>
      </c>
    </row>
    <row r="225" spans="1:34" x14ac:dyDescent="0.25">
      <c r="A225" s="48" t="s">
        <v>85</v>
      </c>
      <c r="B225">
        <v>2019</v>
      </c>
      <c r="C225" s="50" t="s">
        <v>138</v>
      </c>
      <c r="D225" s="7">
        <v>139.69999999999999</v>
      </c>
      <c r="E225" s="7">
        <v>151.1</v>
      </c>
      <c r="F225" s="7">
        <v>142.9</v>
      </c>
      <c r="G225" s="7">
        <v>141.9</v>
      </c>
      <c r="H225" s="7">
        <v>118.4</v>
      </c>
      <c r="I225" s="7">
        <v>139.4</v>
      </c>
      <c r="J225" s="7">
        <v>141.19999999999999</v>
      </c>
      <c r="K225" s="7">
        <v>120.7</v>
      </c>
      <c r="L225" s="7">
        <v>110.4</v>
      </c>
      <c r="M225" s="7">
        <v>140.69999999999999</v>
      </c>
      <c r="N225" s="7">
        <v>128.5</v>
      </c>
      <c r="O225" s="7">
        <v>153.9</v>
      </c>
      <c r="P225" s="7">
        <v>139.6</v>
      </c>
      <c r="Q225" s="7">
        <v>1768.4</v>
      </c>
      <c r="R225" s="7">
        <v>165.3</v>
      </c>
      <c r="S225" s="7">
        <v>143.5</v>
      </c>
      <c r="T225" s="7">
        <v>131.19999999999999</v>
      </c>
      <c r="U225" s="7">
        <v>141.6</v>
      </c>
      <c r="V225" s="7">
        <v>416.29999999999995</v>
      </c>
      <c r="W225" s="7">
        <v>149</v>
      </c>
      <c r="X225" s="7">
        <v>128.80000000000001</v>
      </c>
      <c r="Y225" s="7">
        <v>136.80000000000001</v>
      </c>
      <c r="Z225" s="7">
        <v>139.19999999999999</v>
      </c>
      <c r="AA225" s="7">
        <v>119.9</v>
      </c>
      <c r="AB225" s="7">
        <v>133</v>
      </c>
      <c r="AC225" s="7">
        <v>146.69999999999999</v>
      </c>
      <c r="AD225" s="7">
        <v>132.5</v>
      </c>
      <c r="AE225" s="7">
        <v>132.80000000000001</v>
      </c>
      <c r="AF225" s="7">
        <v>940.89999999999986</v>
      </c>
      <c r="AG225" s="7">
        <v>139.5</v>
      </c>
    </row>
    <row r="226" spans="1:34" x14ac:dyDescent="0.25">
      <c r="A226" s="48" t="s">
        <v>104</v>
      </c>
      <c r="B226">
        <v>2019</v>
      </c>
      <c r="C226" s="50" t="s">
        <v>138</v>
      </c>
      <c r="D226" s="7">
        <v>137.80000000000001</v>
      </c>
      <c r="E226" s="7">
        <v>153</v>
      </c>
      <c r="F226" s="7">
        <v>140.30000000000001</v>
      </c>
      <c r="G226" s="7">
        <v>142.30000000000001</v>
      </c>
      <c r="H226" s="7">
        <v>122</v>
      </c>
      <c r="I226" s="7">
        <v>137.6</v>
      </c>
      <c r="J226" s="7">
        <v>132.6</v>
      </c>
      <c r="K226" s="7">
        <v>121.8</v>
      </c>
      <c r="L226" s="7">
        <v>109</v>
      </c>
      <c r="M226" s="7">
        <v>139.5</v>
      </c>
      <c r="N226" s="7">
        <v>133.69999999999999</v>
      </c>
      <c r="O226" s="7">
        <v>155.19999999999999</v>
      </c>
      <c r="P226" s="7">
        <v>138.1</v>
      </c>
      <c r="Q226" s="7">
        <v>1762.9</v>
      </c>
      <c r="R226" s="7">
        <v>163.5</v>
      </c>
      <c r="S226" s="7">
        <v>147.9</v>
      </c>
      <c r="T226" s="7">
        <v>139.9</v>
      </c>
      <c r="U226" s="7">
        <v>146.69999999999999</v>
      </c>
      <c r="V226" s="7">
        <v>434.5</v>
      </c>
      <c r="W226" s="7">
        <v>149</v>
      </c>
      <c r="X226" s="7">
        <v>139.69999999999999</v>
      </c>
      <c r="Y226" s="7">
        <v>143.80000000000001</v>
      </c>
      <c r="Z226" s="7">
        <v>146.19999999999999</v>
      </c>
      <c r="AA226" s="7">
        <v>124.6</v>
      </c>
      <c r="AB226" s="7">
        <v>137.69999999999999</v>
      </c>
      <c r="AC226" s="7">
        <v>150.30000000000001</v>
      </c>
      <c r="AD226" s="7">
        <v>133.4</v>
      </c>
      <c r="AE226" s="7">
        <v>137.69999999999999</v>
      </c>
      <c r="AF226" s="7">
        <v>973.69999999999982</v>
      </c>
      <c r="AG226" s="7">
        <v>140.4</v>
      </c>
      <c r="AH226" s="7"/>
    </row>
    <row r="227" spans="1:34" x14ac:dyDescent="0.25">
      <c r="A227" s="48" t="s">
        <v>60</v>
      </c>
      <c r="B227">
        <v>2019</v>
      </c>
      <c r="C227" s="50" t="s">
        <v>167</v>
      </c>
      <c r="D227" s="7">
        <v>137.4</v>
      </c>
      <c r="E227" s="7">
        <v>159.5</v>
      </c>
      <c r="F227" s="7">
        <v>134.5</v>
      </c>
      <c r="G227" s="7">
        <v>142.6</v>
      </c>
      <c r="H227" s="7">
        <v>124</v>
      </c>
      <c r="I227" s="7">
        <v>143.69999999999999</v>
      </c>
      <c r="J227" s="7">
        <v>133.4</v>
      </c>
      <c r="K227" s="7">
        <v>125.1</v>
      </c>
      <c r="L227" s="7">
        <v>109.3</v>
      </c>
      <c r="M227" s="7">
        <v>139.30000000000001</v>
      </c>
      <c r="N227" s="7">
        <v>137.69999999999999</v>
      </c>
      <c r="O227" s="7">
        <v>156.4</v>
      </c>
      <c r="P227" s="7">
        <v>139.19999999999999</v>
      </c>
      <c r="Q227" s="7">
        <v>1782.1000000000001</v>
      </c>
      <c r="R227" s="7">
        <v>163.30000000000001</v>
      </c>
      <c r="S227" s="7">
        <v>151.30000000000001</v>
      </c>
      <c r="T227" s="7">
        <v>146.6</v>
      </c>
      <c r="U227" s="7">
        <v>150.69999999999999</v>
      </c>
      <c r="V227" s="7">
        <v>448.59999999999997</v>
      </c>
      <c r="W227" s="7">
        <v>150.1</v>
      </c>
      <c r="X227" s="7">
        <v>146.9</v>
      </c>
      <c r="Y227" s="7">
        <v>149.5</v>
      </c>
      <c r="Z227" s="7">
        <v>151.30000000000001</v>
      </c>
      <c r="AA227" s="7">
        <v>130.19999999999999</v>
      </c>
      <c r="AB227" s="7">
        <v>145.9</v>
      </c>
      <c r="AC227" s="7">
        <v>156.69999999999999</v>
      </c>
      <c r="AD227" s="7">
        <v>133.9</v>
      </c>
      <c r="AE227" s="7">
        <v>142.9</v>
      </c>
      <c r="AF227" s="7">
        <v>1010.3999999999999</v>
      </c>
      <c r="AG227" s="7">
        <v>142.4</v>
      </c>
    </row>
    <row r="228" spans="1:34" x14ac:dyDescent="0.25">
      <c r="A228" s="48" t="s">
        <v>85</v>
      </c>
      <c r="B228">
        <v>2019</v>
      </c>
      <c r="C228" s="50" t="s">
        <v>167</v>
      </c>
      <c r="D228" s="7">
        <v>140.4</v>
      </c>
      <c r="E228" s="7">
        <v>156.69999999999999</v>
      </c>
      <c r="F228" s="7">
        <v>138.30000000000001</v>
      </c>
      <c r="G228" s="7">
        <v>142.4</v>
      </c>
      <c r="H228" s="7">
        <v>118.6</v>
      </c>
      <c r="I228" s="7">
        <v>149.69999999999999</v>
      </c>
      <c r="J228" s="7">
        <v>161.6</v>
      </c>
      <c r="K228" s="7">
        <v>124.4</v>
      </c>
      <c r="L228" s="7">
        <v>111.2</v>
      </c>
      <c r="M228" s="7">
        <v>141</v>
      </c>
      <c r="N228" s="7">
        <v>128.9</v>
      </c>
      <c r="O228" s="7">
        <v>154.5</v>
      </c>
      <c r="P228" s="7">
        <v>143.80000000000001</v>
      </c>
      <c r="Q228" s="7">
        <v>1811.5000000000002</v>
      </c>
      <c r="R228" s="7">
        <v>166.2</v>
      </c>
      <c r="S228" s="7">
        <v>144</v>
      </c>
      <c r="T228" s="7">
        <v>131.69999999999999</v>
      </c>
      <c r="U228" s="7">
        <v>142.19999999999999</v>
      </c>
      <c r="V228" s="7">
        <v>417.9</v>
      </c>
      <c r="W228" s="7">
        <v>150.1</v>
      </c>
      <c r="X228" s="7">
        <v>129.4</v>
      </c>
      <c r="Y228" s="7">
        <v>137.19999999999999</v>
      </c>
      <c r="Z228" s="7">
        <v>139.80000000000001</v>
      </c>
      <c r="AA228" s="7">
        <v>120.1</v>
      </c>
      <c r="AB228" s="7">
        <v>134</v>
      </c>
      <c r="AC228" s="7">
        <v>148</v>
      </c>
      <c r="AD228" s="7">
        <v>132.6</v>
      </c>
      <c r="AE228" s="7">
        <v>133.30000000000001</v>
      </c>
      <c r="AF228" s="7">
        <v>945</v>
      </c>
      <c r="AG228" s="7">
        <v>141.5</v>
      </c>
    </row>
    <row r="229" spans="1:34" x14ac:dyDescent="0.25">
      <c r="A229" s="48" t="s">
        <v>104</v>
      </c>
      <c r="B229">
        <v>2019</v>
      </c>
      <c r="C229" s="50" t="s">
        <v>167</v>
      </c>
      <c r="D229" s="7">
        <v>138.30000000000001</v>
      </c>
      <c r="E229" s="7">
        <v>158.5</v>
      </c>
      <c r="F229" s="7">
        <v>136</v>
      </c>
      <c r="G229" s="7">
        <v>142.5</v>
      </c>
      <c r="H229" s="7">
        <v>122</v>
      </c>
      <c r="I229" s="7">
        <v>146.5</v>
      </c>
      <c r="J229" s="7">
        <v>143</v>
      </c>
      <c r="K229" s="7">
        <v>124.9</v>
      </c>
      <c r="L229" s="7">
        <v>109.9</v>
      </c>
      <c r="M229" s="7">
        <v>139.9</v>
      </c>
      <c r="N229" s="7">
        <v>134</v>
      </c>
      <c r="O229" s="7">
        <v>155.5</v>
      </c>
      <c r="P229" s="7">
        <v>140.9</v>
      </c>
      <c r="Q229" s="7">
        <v>1791.9000000000003</v>
      </c>
      <c r="R229" s="7">
        <v>164.1</v>
      </c>
      <c r="S229" s="7">
        <v>148.4</v>
      </c>
      <c r="T229" s="7">
        <v>140.4</v>
      </c>
      <c r="U229" s="7">
        <v>147.30000000000001</v>
      </c>
      <c r="V229" s="7">
        <v>436.1</v>
      </c>
      <c r="W229" s="7">
        <v>150.1</v>
      </c>
      <c r="X229" s="7">
        <v>140.30000000000001</v>
      </c>
      <c r="Y229" s="7">
        <v>143.69999999999999</v>
      </c>
      <c r="Z229" s="7">
        <v>146.9</v>
      </c>
      <c r="AA229" s="7">
        <v>124.9</v>
      </c>
      <c r="AB229" s="7">
        <v>139.19999999999999</v>
      </c>
      <c r="AC229" s="7">
        <v>151.6</v>
      </c>
      <c r="AD229" s="7">
        <v>133.4</v>
      </c>
      <c r="AE229" s="7">
        <v>138.19999999999999</v>
      </c>
      <c r="AF229" s="7">
        <v>977.90000000000009</v>
      </c>
      <c r="AG229" s="7">
        <v>142</v>
      </c>
      <c r="AH229" s="7"/>
    </row>
    <row r="230" spans="1:34" x14ac:dyDescent="0.25">
      <c r="A230" s="48" t="s">
        <v>60</v>
      </c>
      <c r="B230">
        <v>2019</v>
      </c>
      <c r="C230" s="50" t="s">
        <v>177</v>
      </c>
      <c r="D230" s="7">
        <v>137.80000000000001</v>
      </c>
      <c r="E230" s="7">
        <v>163.5</v>
      </c>
      <c r="F230" s="7">
        <v>136.19999999999999</v>
      </c>
      <c r="G230" s="7">
        <v>143.19999999999999</v>
      </c>
      <c r="H230" s="7">
        <v>124.3</v>
      </c>
      <c r="I230" s="7">
        <v>143.30000000000001</v>
      </c>
      <c r="J230" s="7">
        <v>140.6</v>
      </c>
      <c r="K230" s="7">
        <v>128.69999999999999</v>
      </c>
      <c r="L230" s="7">
        <v>110.6</v>
      </c>
      <c r="M230" s="7">
        <v>140.4</v>
      </c>
      <c r="N230" s="7">
        <v>138</v>
      </c>
      <c r="O230" s="7">
        <v>156.6</v>
      </c>
      <c r="P230" s="7">
        <v>141</v>
      </c>
      <c r="Q230" s="7">
        <v>1804.1999999999998</v>
      </c>
      <c r="R230" s="7">
        <v>164.2</v>
      </c>
      <c r="S230" s="7">
        <v>151.4</v>
      </c>
      <c r="T230" s="7">
        <v>146.5</v>
      </c>
      <c r="U230" s="7">
        <v>150.69999999999999</v>
      </c>
      <c r="V230" s="7">
        <v>448.59999999999997</v>
      </c>
      <c r="W230" s="7">
        <v>149.4</v>
      </c>
      <c r="X230" s="7">
        <v>147.80000000000001</v>
      </c>
      <c r="Y230" s="7">
        <v>149.6</v>
      </c>
      <c r="Z230" s="7">
        <v>151.69999999999999</v>
      </c>
      <c r="AA230" s="7">
        <v>130.19999999999999</v>
      </c>
      <c r="AB230" s="7">
        <v>146.4</v>
      </c>
      <c r="AC230" s="7">
        <v>157.69999999999999</v>
      </c>
      <c r="AD230" s="7">
        <v>134.80000000000001</v>
      </c>
      <c r="AE230" s="7">
        <v>143.30000000000001</v>
      </c>
      <c r="AF230" s="7">
        <v>1013.6999999999998</v>
      </c>
      <c r="AG230" s="7">
        <v>143.6</v>
      </c>
    </row>
    <row r="231" spans="1:34" x14ac:dyDescent="0.25">
      <c r="A231" s="48" t="s">
        <v>85</v>
      </c>
      <c r="B231">
        <v>2019</v>
      </c>
      <c r="C231" s="50" t="s">
        <v>177</v>
      </c>
      <c r="D231" s="7">
        <v>140.69999999999999</v>
      </c>
      <c r="E231" s="7">
        <v>159.6</v>
      </c>
      <c r="F231" s="7">
        <v>140.4</v>
      </c>
      <c r="G231" s="7">
        <v>143.4</v>
      </c>
      <c r="H231" s="7">
        <v>118.6</v>
      </c>
      <c r="I231" s="7">
        <v>150.9</v>
      </c>
      <c r="J231" s="7">
        <v>169.8</v>
      </c>
      <c r="K231" s="7">
        <v>127.4</v>
      </c>
      <c r="L231" s="7">
        <v>111.8</v>
      </c>
      <c r="M231" s="7">
        <v>141</v>
      </c>
      <c r="N231" s="7">
        <v>129</v>
      </c>
      <c r="O231" s="7">
        <v>155.1</v>
      </c>
      <c r="P231" s="7">
        <v>145.6</v>
      </c>
      <c r="Q231" s="7">
        <v>1833.2999999999997</v>
      </c>
      <c r="R231" s="7">
        <v>166.7</v>
      </c>
      <c r="S231" s="7">
        <v>144.30000000000001</v>
      </c>
      <c r="T231" s="7">
        <v>131.69999999999999</v>
      </c>
      <c r="U231" s="7">
        <v>142.4</v>
      </c>
      <c r="V231" s="7">
        <v>418.4</v>
      </c>
      <c r="W231" s="7">
        <v>149.4</v>
      </c>
      <c r="X231" s="7">
        <v>130.5</v>
      </c>
      <c r="Y231" s="7">
        <v>137.4</v>
      </c>
      <c r="Z231" s="7">
        <v>140.30000000000001</v>
      </c>
      <c r="AA231" s="7">
        <v>119.6</v>
      </c>
      <c r="AB231" s="7">
        <v>134.30000000000001</v>
      </c>
      <c r="AC231" s="7">
        <v>148.9</v>
      </c>
      <c r="AD231" s="7">
        <v>133.69999999999999</v>
      </c>
      <c r="AE231" s="7">
        <v>133.6</v>
      </c>
      <c r="AF231" s="7">
        <v>947.80000000000007</v>
      </c>
      <c r="AG231" s="7">
        <v>142.1</v>
      </c>
    </row>
    <row r="232" spans="1:34" x14ac:dyDescent="0.25">
      <c r="A232" s="48" t="s">
        <v>104</v>
      </c>
      <c r="B232">
        <v>2019</v>
      </c>
      <c r="C232" s="50" t="s">
        <v>177</v>
      </c>
      <c r="D232" s="7">
        <v>138.69999999999999</v>
      </c>
      <c r="E232" s="7">
        <v>162.1</v>
      </c>
      <c r="F232" s="7">
        <v>137.80000000000001</v>
      </c>
      <c r="G232" s="7">
        <v>143.30000000000001</v>
      </c>
      <c r="H232" s="7">
        <v>122.2</v>
      </c>
      <c r="I232" s="7">
        <v>146.80000000000001</v>
      </c>
      <c r="J232" s="7">
        <v>150.5</v>
      </c>
      <c r="K232" s="7">
        <v>128.30000000000001</v>
      </c>
      <c r="L232" s="7">
        <v>111</v>
      </c>
      <c r="M232" s="7">
        <v>140.6</v>
      </c>
      <c r="N232" s="7">
        <v>134.19999999999999</v>
      </c>
      <c r="O232" s="7">
        <v>155.9</v>
      </c>
      <c r="P232" s="7">
        <v>142.69999999999999</v>
      </c>
      <c r="Q232" s="7">
        <v>1814.1000000000001</v>
      </c>
      <c r="R232" s="7">
        <v>164.9</v>
      </c>
      <c r="S232" s="7">
        <v>148.6</v>
      </c>
      <c r="T232" s="7">
        <v>140.4</v>
      </c>
      <c r="U232" s="7">
        <v>147.4</v>
      </c>
      <c r="V232" s="7">
        <v>436.4</v>
      </c>
      <c r="W232" s="7">
        <v>149.4</v>
      </c>
      <c r="X232" s="7">
        <v>141.19999999999999</v>
      </c>
      <c r="Y232" s="7">
        <v>143.80000000000001</v>
      </c>
      <c r="Z232" s="7">
        <v>147.4</v>
      </c>
      <c r="AA232" s="7">
        <v>124.6</v>
      </c>
      <c r="AB232" s="7">
        <v>139.6</v>
      </c>
      <c r="AC232" s="7">
        <v>152.5</v>
      </c>
      <c r="AD232" s="7">
        <v>134.30000000000001</v>
      </c>
      <c r="AE232" s="7">
        <v>138.6</v>
      </c>
      <c r="AF232" s="7">
        <v>980.80000000000007</v>
      </c>
      <c r="AG232" s="7">
        <v>142.9</v>
      </c>
      <c r="AH232" s="7"/>
    </row>
    <row r="233" spans="1:34" x14ac:dyDescent="0.25">
      <c r="A233" s="48" t="s">
        <v>60</v>
      </c>
      <c r="B233">
        <v>2019</v>
      </c>
      <c r="C233" s="50" t="s">
        <v>194</v>
      </c>
      <c r="D233" s="7">
        <v>138.4</v>
      </c>
      <c r="E233" s="7">
        <v>164</v>
      </c>
      <c r="F233" s="7">
        <v>138.4</v>
      </c>
      <c r="G233" s="7">
        <v>143.9</v>
      </c>
      <c r="H233" s="7">
        <v>124.4</v>
      </c>
      <c r="I233" s="7">
        <v>146.4</v>
      </c>
      <c r="J233" s="7">
        <v>150.1</v>
      </c>
      <c r="K233" s="7">
        <v>130.6</v>
      </c>
      <c r="L233" s="7">
        <v>110.8</v>
      </c>
      <c r="M233" s="7">
        <v>141.69999999999999</v>
      </c>
      <c r="N233" s="7">
        <v>138.5</v>
      </c>
      <c r="O233" s="7">
        <v>156.69999999999999</v>
      </c>
      <c r="P233" s="7">
        <v>143</v>
      </c>
      <c r="Q233" s="7">
        <v>1826.8999999999999</v>
      </c>
      <c r="R233" s="7">
        <v>164.5</v>
      </c>
      <c r="S233" s="7">
        <v>151.6</v>
      </c>
      <c r="T233" s="7">
        <v>146.6</v>
      </c>
      <c r="U233" s="7">
        <v>150.9</v>
      </c>
      <c r="V233" s="7">
        <v>449.1</v>
      </c>
      <c r="W233" s="7">
        <v>150.6</v>
      </c>
      <c r="X233" s="7">
        <v>146.80000000000001</v>
      </c>
      <c r="Y233" s="7">
        <v>150</v>
      </c>
      <c r="Z233" s="7">
        <v>152.19999999999999</v>
      </c>
      <c r="AA233" s="7">
        <v>131.19999999999999</v>
      </c>
      <c r="AB233" s="7">
        <v>147.5</v>
      </c>
      <c r="AC233" s="7">
        <v>159.1</v>
      </c>
      <c r="AD233" s="7">
        <v>136.1</v>
      </c>
      <c r="AE233" s="7">
        <v>144.19999999999999</v>
      </c>
      <c r="AF233" s="7">
        <v>1020.3</v>
      </c>
      <c r="AG233" s="7">
        <v>144.9</v>
      </c>
    </row>
    <row r="234" spans="1:34" x14ac:dyDescent="0.25">
      <c r="A234" s="48" t="s">
        <v>85</v>
      </c>
      <c r="B234">
        <v>2019</v>
      </c>
      <c r="C234" s="50" t="s">
        <v>194</v>
      </c>
      <c r="D234" s="7">
        <v>141.4</v>
      </c>
      <c r="E234" s="7">
        <v>160.19999999999999</v>
      </c>
      <c r="F234" s="7">
        <v>142.5</v>
      </c>
      <c r="G234" s="7">
        <v>144.1</v>
      </c>
      <c r="H234" s="7">
        <v>119.3</v>
      </c>
      <c r="I234" s="7">
        <v>154.69999999999999</v>
      </c>
      <c r="J234" s="7">
        <v>180.1</v>
      </c>
      <c r="K234" s="7">
        <v>128.9</v>
      </c>
      <c r="L234" s="7">
        <v>111.8</v>
      </c>
      <c r="M234" s="7">
        <v>141.6</v>
      </c>
      <c r="N234" s="7">
        <v>129.5</v>
      </c>
      <c r="O234" s="7">
        <v>155.6</v>
      </c>
      <c r="P234" s="7">
        <v>147.69999999999999</v>
      </c>
      <c r="Q234" s="7">
        <v>1857.3999999999999</v>
      </c>
      <c r="R234" s="7">
        <v>167.2</v>
      </c>
      <c r="S234" s="7">
        <v>144.69999999999999</v>
      </c>
      <c r="T234" s="7">
        <v>131.9</v>
      </c>
      <c r="U234" s="7">
        <v>142.69999999999999</v>
      </c>
      <c r="V234" s="7">
        <v>419.3</v>
      </c>
      <c r="W234" s="7">
        <v>150.6</v>
      </c>
      <c r="X234" s="7">
        <v>127</v>
      </c>
      <c r="Y234" s="7">
        <v>137.69999999999999</v>
      </c>
      <c r="Z234" s="7">
        <v>140.80000000000001</v>
      </c>
      <c r="AA234" s="7">
        <v>120.6</v>
      </c>
      <c r="AB234" s="7">
        <v>135</v>
      </c>
      <c r="AC234" s="7">
        <v>150.4</v>
      </c>
      <c r="AD234" s="7">
        <v>135.1</v>
      </c>
      <c r="AE234" s="7">
        <v>134.5</v>
      </c>
      <c r="AF234" s="7">
        <v>954.1</v>
      </c>
      <c r="AG234" s="7">
        <v>143.30000000000001</v>
      </c>
    </row>
    <row r="235" spans="1:34" x14ac:dyDescent="0.25">
      <c r="A235" s="48" t="s">
        <v>104</v>
      </c>
      <c r="B235">
        <v>2019</v>
      </c>
      <c r="C235" s="50" t="s">
        <v>194</v>
      </c>
      <c r="D235" s="7">
        <v>139.30000000000001</v>
      </c>
      <c r="E235" s="7">
        <v>162.69999999999999</v>
      </c>
      <c r="F235" s="7">
        <v>140</v>
      </c>
      <c r="G235" s="7">
        <v>144</v>
      </c>
      <c r="H235" s="7">
        <v>122.5</v>
      </c>
      <c r="I235" s="7">
        <v>150.30000000000001</v>
      </c>
      <c r="J235" s="7">
        <v>160.30000000000001</v>
      </c>
      <c r="K235" s="7">
        <v>130</v>
      </c>
      <c r="L235" s="7">
        <v>111.1</v>
      </c>
      <c r="M235" s="7">
        <v>141.69999999999999</v>
      </c>
      <c r="N235" s="7">
        <v>134.69999999999999</v>
      </c>
      <c r="O235" s="7">
        <v>156.19999999999999</v>
      </c>
      <c r="P235" s="7">
        <v>144.69999999999999</v>
      </c>
      <c r="Q235" s="7">
        <v>1837.5</v>
      </c>
      <c r="R235" s="7">
        <v>165.2</v>
      </c>
      <c r="S235" s="7">
        <v>148.9</v>
      </c>
      <c r="T235" s="7">
        <v>140.5</v>
      </c>
      <c r="U235" s="7">
        <v>147.6</v>
      </c>
      <c r="V235" s="7">
        <v>437</v>
      </c>
      <c r="W235" s="7">
        <v>150.6</v>
      </c>
      <c r="X235" s="7">
        <v>139.30000000000001</v>
      </c>
      <c r="Y235" s="7">
        <v>144.19999999999999</v>
      </c>
      <c r="Z235" s="7">
        <v>147.9</v>
      </c>
      <c r="AA235" s="7">
        <v>125.6</v>
      </c>
      <c r="AB235" s="7">
        <v>140.5</v>
      </c>
      <c r="AC235" s="7">
        <v>154</v>
      </c>
      <c r="AD235" s="7">
        <v>135.69999999999999</v>
      </c>
      <c r="AE235" s="7">
        <v>139.5</v>
      </c>
      <c r="AF235" s="7">
        <v>987.40000000000009</v>
      </c>
      <c r="AG235" s="7">
        <v>144.19999999999999</v>
      </c>
      <c r="AH235" s="7"/>
    </row>
    <row r="236" spans="1:34" x14ac:dyDescent="0.25">
      <c r="A236" s="48" t="s">
        <v>60</v>
      </c>
      <c r="B236">
        <v>2019</v>
      </c>
      <c r="C236" s="50" t="s">
        <v>213</v>
      </c>
      <c r="D236" s="7">
        <v>139.19999999999999</v>
      </c>
      <c r="E236" s="7">
        <v>161.9</v>
      </c>
      <c r="F236" s="7">
        <v>137.1</v>
      </c>
      <c r="G236" s="7">
        <v>144.6</v>
      </c>
      <c r="H236" s="7">
        <v>124.7</v>
      </c>
      <c r="I236" s="7">
        <v>145.5</v>
      </c>
      <c r="J236" s="7">
        <v>156.19999999999999</v>
      </c>
      <c r="K236" s="7">
        <v>131.5</v>
      </c>
      <c r="L236" s="7">
        <v>111.7</v>
      </c>
      <c r="M236" s="7">
        <v>142.69999999999999</v>
      </c>
      <c r="N236" s="7">
        <v>138.5</v>
      </c>
      <c r="O236" s="7">
        <v>156.9</v>
      </c>
      <c r="P236" s="7">
        <v>144</v>
      </c>
      <c r="Q236" s="7">
        <v>1834.5000000000002</v>
      </c>
      <c r="R236" s="7">
        <v>165.1</v>
      </c>
      <c r="S236" s="7">
        <v>151.80000000000001</v>
      </c>
      <c r="T236" s="7">
        <v>146.6</v>
      </c>
      <c r="U236" s="7">
        <v>151.1</v>
      </c>
      <c r="V236" s="7">
        <v>449.5</v>
      </c>
      <c r="W236" s="7">
        <v>151.6</v>
      </c>
      <c r="X236" s="7">
        <v>146.4</v>
      </c>
      <c r="Y236" s="7">
        <v>150.19999999999999</v>
      </c>
      <c r="Z236" s="7">
        <v>152.69999999999999</v>
      </c>
      <c r="AA236" s="7">
        <v>131.4</v>
      </c>
      <c r="AB236" s="7">
        <v>148</v>
      </c>
      <c r="AC236" s="7">
        <v>159.69999999999999</v>
      </c>
      <c r="AD236" s="7">
        <v>138.80000000000001</v>
      </c>
      <c r="AE236" s="7">
        <v>144.9</v>
      </c>
      <c r="AF236" s="7">
        <v>1025.7</v>
      </c>
      <c r="AG236" s="7">
        <v>145.69999999999999</v>
      </c>
    </row>
    <row r="237" spans="1:34" x14ac:dyDescent="0.25">
      <c r="A237" s="48" t="s">
        <v>85</v>
      </c>
      <c r="B237">
        <v>2019</v>
      </c>
      <c r="C237" s="50" t="s">
        <v>213</v>
      </c>
      <c r="D237" s="7">
        <v>142.1</v>
      </c>
      <c r="E237" s="7">
        <v>158.30000000000001</v>
      </c>
      <c r="F237" s="7">
        <v>140.80000000000001</v>
      </c>
      <c r="G237" s="7">
        <v>144.9</v>
      </c>
      <c r="H237" s="7">
        <v>119.9</v>
      </c>
      <c r="I237" s="7">
        <v>153.9</v>
      </c>
      <c r="J237" s="7">
        <v>189.1</v>
      </c>
      <c r="K237" s="7">
        <v>129.80000000000001</v>
      </c>
      <c r="L237" s="7">
        <v>112.7</v>
      </c>
      <c r="M237" s="7">
        <v>142.5</v>
      </c>
      <c r="N237" s="7">
        <v>129.80000000000001</v>
      </c>
      <c r="O237" s="7">
        <v>156.19999999999999</v>
      </c>
      <c r="P237" s="7">
        <v>149.1</v>
      </c>
      <c r="Q237" s="7">
        <v>1869.1</v>
      </c>
      <c r="R237" s="7">
        <v>167.9</v>
      </c>
      <c r="S237" s="7">
        <v>145</v>
      </c>
      <c r="T237" s="7">
        <v>132.19999999999999</v>
      </c>
      <c r="U237" s="7">
        <v>143</v>
      </c>
      <c r="V237" s="7">
        <v>420.2</v>
      </c>
      <c r="W237" s="7">
        <v>151.6</v>
      </c>
      <c r="X237" s="7">
        <v>125.5</v>
      </c>
      <c r="Y237" s="7">
        <v>138.1</v>
      </c>
      <c r="Z237" s="7">
        <v>141.5</v>
      </c>
      <c r="AA237" s="7">
        <v>120.8</v>
      </c>
      <c r="AB237" s="7">
        <v>135.4</v>
      </c>
      <c r="AC237" s="7">
        <v>151.5</v>
      </c>
      <c r="AD237" s="7">
        <v>137.80000000000001</v>
      </c>
      <c r="AE237" s="7">
        <v>135.30000000000001</v>
      </c>
      <c r="AF237" s="7">
        <v>960.40000000000009</v>
      </c>
      <c r="AG237" s="7">
        <v>144.19999999999999</v>
      </c>
    </row>
    <row r="238" spans="1:34" x14ac:dyDescent="0.25">
      <c r="A238" s="48" t="s">
        <v>104</v>
      </c>
      <c r="B238">
        <v>2019</v>
      </c>
      <c r="C238" s="50" t="s">
        <v>213</v>
      </c>
      <c r="D238" s="7">
        <v>140.1</v>
      </c>
      <c r="E238" s="7">
        <v>160.6</v>
      </c>
      <c r="F238" s="7">
        <v>138.5</v>
      </c>
      <c r="G238" s="7">
        <v>144.69999999999999</v>
      </c>
      <c r="H238" s="7">
        <v>122.9</v>
      </c>
      <c r="I238" s="7">
        <v>149.4</v>
      </c>
      <c r="J238" s="7">
        <v>167.4</v>
      </c>
      <c r="K238" s="7">
        <v>130.9</v>
      </c>
      <c r="L238" s="7">
        <v>112</v>
      </c>
      <c r="M238" s="7">
        <v>142.6</v>
      </c>
      <c r="N238" s="7">
        <v>134.9</v>
      </c>
      <c r="O238" s="7">
        <v>156.6</v>
      </c>
      <c r="P238" s="7">
        <v>145.9</v>
      </c>
      <c r="Q238" s="7">
        <v>1846.5</v>
      </c>
      <c r="R238" s="7">
        <v>165.8</v>
      </c>
      <c r="S238" s="7">
        <v>149.1</v>
      </c>
      <c r="T238" s="7">
        <v>140.6</v>
      </c>
      <c r="U238" s="7">
        <v>147.9</v>
      </c>
      <c r="V238" s="7">
        <v>437.6</v>
      </c>
      <c r="W238" s="7">
        <v>151.6</v>
      </c>
      <c r="X238" s="7">
        <v>138.5</v>
      </c>
      <c r="Y238" s="7">
        <v>144.5</v>
      </c>
      <c r="Z238" s="7">
        <v>148.5</v>
      </c>
      <c r="AA238" s="7">
        <v>125.8</v>
      </c>
      <c r="AB238" s="7">
        <v>140.9</v>
      </c>
      <c r="AC238" s="7">
        <v>154.9</v>
      </c>
      <c r="AD238" s="7">
        <v>138.4</v>
      </c>
      <c r="AE238" s="7">
        <v>140.19999999999999</v>
      </c>
      <c r="AF238" s="7">
        <v>993.2</v>
      </c>
      <c r="AG238" s="7">
        <v>145</v>
      </c>
      <c r="AH238" s="7"/>
    </row>
    <row r="239" spans="1:34" x14ac:dyDescent="0.25">
      <c r="A239" s="48" t="s">
        <v>60</v>
      </c>
      <c r="B239">
        <v>2019</v>
      </c>
      <c r="C239" s="50" t="s">
        <v>228</v>
      </c>
      <c r="D239" s="7">
        <v>140.1</v>
      </c>
      <c r="E239" s="7">
        <v>161.9</v>
      </c>
      <c r="F239" s="7">
        <v>138.30000000000001</v>
      </c>
      <c r="G239" s="7">
        <v>145.69999999999999</v>
      </c>
      <c r="H239" s="7">
        <v>125.1</v>
      </c>
      <c r="I239" s="7">
        <v>143.80000000000001</v>
      </c>
      <c r="J239" s="7">
        <v>163.4</v>
      </c>
      <c r="K239" s="7">
        <v>132.19999999999999</v>
      </c>
      <c r="L239" s="7">
        <v>112.8</v>
      </c>
      <c r="M239" s="7">
        <v>144.19999999999999</v>
      </c>
      <c r="N239" s="7">
        <v>138.5</v>
      </c>
      <c r="O239" s="7">
        <v>157.19999999999999</v>
      </c>
      <c r="P239" s="7">
        <v>145.5</v>
      </c>
      <c r="Q239" s="7">
        <v>1848.7</v>
      </c>
      <c r="R239" s="7">
        <v>165.7</v>
      </c>
      <c r="S239" s="7">
        <v>151.69999999999999</v>
      </c>
      <c r="T239" s="7">
        <v>146.6</v>
      </c>
      <c r="U239" s="7">
        <v>151</v>
      </c>
      <c r="V239" s="7">
        <v>449.29999999999995</v>
      </c>
      <c r="W239" s="7">
        <v>152.19999999999999</v>
      </c>
      <c r="X239" s="7">
        <v>146.9</v>
      </c>
      <c r="Y239" s="7">
        <v>150.30000000000001</v>
      </c>
      <c r="Z239" s="7">
        <v>153.4</v>
      </c>
      <c r="AA239" s="7">
        <v>131.6</v>
      </c>
      <c r="AB239" s="7">
        <v>148.30000000000001</v>
      </c>
      <c r="AC239" s="7">
        <v>160.19999999999999</v>
      </c>
      <c r="AD239" s="7">
        <v>140.19999999999999</v>
      </c>
      <c r="AE239" s="7">
        <v>145.4</v>
      </c>
      <c r="AF239" s="7">
        <v>1029.4000000000003</v>
      </c>
      <c r="AG239" s="7">
        <v>146.69999999999999</v>
      </c>
    </row>
    <row r="240" spans="1:34" x14ac:dyDescent="0.25">
      <c r="A240" s="48" t="s">
        <v>85</v>
      </c>
      <c r="B240">
        <v>2019</v>
      </c>
      <c r="C240" s="50" t="s">
        <v>228</v>
      </c>
      <c r="D240" s="7">
        <v>142.69999999999999</v>
      </c>
      <c r="E240" s="7">
        <v>158.69999999999999</v>
      </c>
      <c r="F240" s="7">
        <v>141.6</v>
      </c>
      <c r="G240" s="7">
        <v>144.9</v>
      </c>
      <c r="H240" s="7">
        <v>120.8</v>
      </c>
      <c r="I240" s="7">
        <v>149.80000000000001</v>
      </c>
      <c r="J240" s="7">
        <v>192.4</v>
      </c>
      <c r="K240" s="7">
        <v>130.30000000000001</v>
      </c>
      <c r="L240" s="7">
        <v>114</v>
      </c>
      <c r="M240" s="7">
        <v>143.80000000000001</v>
      </c>
      <c r="N240" s="7">
        <v>130</v>
      </c>
      <c r="O240" s="7">
        <v>156.4</v>
      </c>
      <c r="P240" s="7">
        <v>149.5</v>
      </c>
      <c r="Q240" s="7">
        <v>1874.9</v>
      </c>
      <c r="R240" s="7">
        <v>168.6</v>
      </c>
      <c r="S240" s="7">
        <v>145.30000000000001</v>
      </c>
      <c r="T240" s="7">
        <v>132.19999999999999</v>
      </c>
      <c r="U240" s="7">
        <v>143.30000000000001</v>
      </c>
      <c r="V240" s="7">
        <v>420.8</v>
      </c>
      <c r="W240" s="7">
        <v>152.19999999999999</v>
      </c>
      <c r="X240" s="7">
        <v>126.6</v>
      </c>
      <c r="Y240" s="7">
        <v>138.30000000000001</v>
      </c>
      <c r="Z240" s="7">
        <v>141.9</v>
      </c>
      <c r="AA240" s="7">
        <v>121.2</v>
      </c>
      <c r="AB240" s="7">
        <v>135.9</v>
      </c>
      <c r="AC240" s="7">
        <v>151.6</v>
      </c>
      <c r="AD240" s="7">
        <v>139</v>
      </c>
      <c r="AE240" s="7">
        <v>135.69999999999999</v>
      </c>
      <c r="AF240" s="7">
        <v>963.60000000000014</v>
      </c>
      <c r="AG240" s="7">
        <v>144.69999999999999</v>
      </c>
    </row>
    <row r="241" spans="1:34" x14ac:dyDescent="0.25">
      <c r="A241" s="48" t="s">
        <v>104</v>
      </c>
      <c r="B241">
        <v>2019</v>
      </c>
      <c r="C241" s="50" t="s">
        <v>228</v>
      </c>
      <c r="D241" s="7">
        <v>140.9</v>
      </c>
      <c r="E241" s="7">
        <v>160.80000000000001</v>
      </c>
      <c r="F241" s="7">
        <v>139.6</v>
      </c>
      <c r="G241" s="7">
        <v>145.4</v>
      </c>
      <c r="H241" s="7">
        <v>123.5</v>
      </c>
      <c r="I241" s="7">
        <v>146.6</v>
      </c>
      <c r="J241" s="7">
        <v>173.2</v>
      </c>
      <c r="K241" s="7">
        <v>131.6</v>
      </c>
      <c r="L241" s="7">
        <v>113.2</v>
      </c>
      <c r="M241" s="7">
        <v>144.1</v>
      </c>
      <c r="N241" s="7">
        <v>135</v>
      </c>
      <c r="O241" s="7">
        <v>156.80000000000001</v>
      </c>
      <c r="P241" s="7">
        <v>147</v>
      </c>
      <c r="Q241" s="7">
        <v>1857.6999999999998</v>
      </c>
      <c r="R241" s="7">
        <v>166.5</v>
      </c>
      <c r="S241" s="7">
        <v>149.19999999999999</v>
      </c>
      <c r="T241" s="7">
        <v>140.6</v>
      </c>
      <c r="U241" s="7">
        <v>147.9</v>
      </c>
      <c r="V241" s="7">
        <v>437.69999999999993</v>
      </c>
      <c r="W241" s="7">
        <v>152.19999999999999</v>
      </c>
      <c r="X241" s="7">
        <v>139.19999999999999</v>
      </c>
      <c r="Y241" s="7">
        <v>144.6</v>
      </c>
      <c r="Z241" s="7">
        <v>149</v>
      </c>
      <c r="AA241" s="7">
        <v>126.1</v>
      </c>
      <c r="AB241" s="7">
        <v>141.30000000000001</v>
      </c>
      <c r="AC241" s="7">
        <v>155.19999999999999</v>
      </c>
      <c r="AD241" s="7">
        <v>139.69999999999999</v>
      </c>
      <c r="AE241" s="7">
        <v>140.69999999999999</v>
      </c>
      <c r="AF241" s="7">
        <v>996.60000000000014</v>
      </c>
      <c r="AG241" s="7">
        <v>145.80000000000001</v>
      </c>
      <c r="AH241" s="7"/>
    </row>
    <row r="242" spans="1:34" x14ac:dyDescent="0.25">
      <c r="A242" s="48" t="s">
        <v>60</v>
      </c>
      <c r="B242">
        <v>2019</v>
      </c>
      <c r="C242" s="50" t="s">
        <v>238</v>
      </c>
      <c r="D242" s="7">
        <v>141</v>
      </c>
      <c r="E242" s="7">
        <v>161.6</v>
      </c>
      <c r="F242" s="7">
        <v>141.19999999999999</v>
      </c>
      <c r="G242" s="7">
        <v>146.5</v>
      </c>
      <c r="H242" s="7">
        <v>125.6</v>
      </c>
      <c r="I242" s="7">
        <v>145.69999999999999</v>
      </c>
      <c r="J242" s="7">
        <v>178.8</v>
      </c>
      <c r="K242" s="7">
        <v>133.1</v>
      </c>
      <c r="L242" s="7">
        <v>113.6</v>
      </c>
      <c r="M242" s="7">
        <v>145.5</v>
      </c>
      <c r="N242" s="7">
        <v>138.6</v>
      </c>
      <c r="O242" s="7">
        <v>157.4</v>
      </c>
      <c r="P242" s="7">
        <v>148.30000000000001</v>
      </c>
      <c r="Q242" s="7">
        <v>1876.8999999999996</v>
      </c>
      <c r="R242" s="7">
        <v>166.3</v>
      </c>
      <c r="S242" s="7">
        <v>151.69999999999999</v>
      </c>
      <c r="T242" s="7">
        <v>146.69999999999999</v>
      </c>
      <c r="U242" s="7">
        <v>151</v>
      </c>
      <c r="V242" s="7">
        <v>449.4</v>
      </c>
      <c r="W242" s="7">
        <v>153</v>
      </c>
      <c r="X242" s="7">
        <v>147.69999999999999</v>
      </c>
      <c r="Y242" s="7">
        <v>150.6</v>
      </c>
      <c r="Z242" s="7">
        <v>153.69999999999999</v>
      </c>
      <c r="AA242" s="7">
        <v>131.69999999999999</v>
      </c>
      <c r="AB242" s="7">
        <v>148.69999999999999</v>
      </c>
      <c r="AC242" s="7">
        <v>160.69999999999999</v>
      </c>
      <c r="AD242" s="7">
        <v>140.30000000000001</v>
      </c>
      <c r="AE242" s="7">
        <v>145.69999999999999</v>
      </c>
      <c r="AF242" s="7">
        <v>1031.3999999999999</v>
      </c>
      <c r="AG242" s="7">
        <v>148.30000000000001</v>
      </c>
    </row>
    <row r="243" spans="1:34" x14ac:dyDescent="0.25">
      <c r="A243" s="48" t="s">
        <v>85</v>
      </c>
      <c r="B243">
        <v>2019</v>
      </c>
      <c r="C243" s="50" t="s">
        <v>238</v>
      </c>
      <c r="D243" s="7">
        <v>143.5</v>
      </c>
      <c r="E243" s="7">
        <v>159.80000000000001</v>
      </c>
      <c r="F243" s="7">
        <v>144.69999999999999</v>
      </c>
      <c r="G243" s="7">
        <v>145.6</v>
      </c>
      <c r="H243" s="7">
        <v>121.1</v>
      </c>
      <c r="I243" s="7">
        <v>150.6</v>
      </c>
      <c r="J243" s="7">
        <v>207.2</v>
      </c>
      <c r="K243" s="7">
        <v>131.19999999999999</v>
      </c>
      <c r="L243" s="7">
        <v>114.8</v>
      </c>
      <c r="M243" s="7">
        <v>145.19999999999999</v>
      </c>
      <c r="N243" s="7">
        <v>130.19999999999999</v>
      </c>
      <c r="O243" s="7">
        <v>156.80000000000001</v>
      </c>
      <c r="P243" s="7">
        <v>151.9</v>
      </c>
      <c r="Q243" s="7">
        <v>1902.6000000000001</v>
      </c>
      <c r="R243" s="7">
        <v>169.3</v>
      </c>
      <c r="S243" s="7">
        <v>145.9</v>
      </c>
      <c r="T243" s="7">
        <v>132.4</v>
      </c>
      <c r="U243" s="7">
        <v>143.9</v>
      </c>
      <c r="V243" s="7">
        <v>422.20000000000005</v>
      </c>
      <c r="W243" s="7">
        <v>153</v>
      </c>
      <c r="X243" s="7">
        <v>128.9</v>
      </c>
      <c r="Y243" s="7">
        <v>138.69999999999999</v>
      </c>
      <c r="Z243" s="7">
        <v>142.4</v>
      </c>
      <c r="AA243" s="7">
        <v>121.5</v>
      </c>
      <c r="AB243" s="7">
        <v>136.19999999999999</v>
      </c>
      <c r="AC243" s="7">
        <v>151.69999999999999</v>
      </c>
      <c r="AD243" s="7">
        <v>139.5</v>
      </c>
      <c r="AE243" s="7">
        <v>136</v>
      </c>
      <c r="AF243" s="7">
        <v>966</v>
      </c>
      <c r="AG243" s="7">
        <v>146</v>
      </c>
    </row>
    <row r="244" spans="1:34" x14ac:dyDescent="0.25">
      <c r="A244" s="48" t="s">
        <v>104</v>
      </c>
      <c r="B244">
        <v>2019</v>
      </c>
      <c r="C244" s="50" t="s">
        <v>238</v>
      </c>
      <c r="D244" s="7">
        <v>141.80000000000001</v>
      </c>
      <c r="E244" s="7">
        <v>161</v>
      </c>
      <c r="F244" s="7">
        <v>142.6</v>
      </c>
      <c r="G244" s="7">
        <v>146.19999999999999</v>
      </c>
      <c r="H244" s="7">
        <v>123.9</v>
      </c>
      <c r="I244" s="7">
        <v>148</v>
      </c>
      <c r="J244" s="7">
        <v>188.4</v>
      </c>
      <c r="K244" s="7">
        <v>132.5</v>
      </c>
      <c r="L244" s="7">
        <v>114</v>
      </c>
      <c r="M244" s="7">
        <v>145.4</v>
      </c>
      <c r="N244" s="7">
        <v>135.1</v>
      </c>
      <c r="O244" s="7">
        <v>157.1</v>
      </c>
      <c r="P244" s="7">
        <v>149.6</v>
      </c>
      <c r="Q244" s="7">
        <v>1885.5999999999997</v>
      </c>
      <c r="R244" s="7">
        <v>167.1</v>
      </c>
      <c r="S244" s="7">
        <v>149.4</v>
      </c>
      <c r="T244" s="7">
        <v>140.80000000000001</v>
      </c>
      <c r="U244" s="7">
        <v>148.19999999999999</v>
      </c>
      <c r="V244" s="7">
        <v>438.40000000000003</v>
      </c>
      <c r="W244" s="7">
        <v>153</v>
      </c>
      <c r="X244" s="7">
        <v>140.6</v>
      </c>
      <c r="Y244" s="7">
        <v>145</v>
      </c>
      <c r="Z244" s="7">
        <v>149.4</v>
      </c>
      <c r="AA244" s="7">
        <v>126.3</v>
      </c>
      <c r="AB244" s="7">
        <v>141.69999999999999</v>
      </c>
      <c r="AC244" s="7">
        <v>155.4</v>
      </c>
      <c r="AD244" s="7">
        <v>140</v>
      </c>
      <c r="AE244" s="7">
        <v>141</v>
      </c>
      <c r="AF244" s="7">
        <v>998.8</v>
      </c>
      <c r="AG244" s="7">
        <v>147.19999999999999</v>
      </c>
      <c r="AH244" s="7"/>
    </row>
    <row r="245" spans="1:34" x14ac:dyDescent="0.25">
      <c r="A245" s="48" t="s">
        <v>60</v>
      </c>
      <c r="B245">
        <v>2019</v>
      </c>
      <c r="C245" s="50" t="s">
        <v>264</v>
      </c>
      <c r="D245" s="7">
        <v>141.80000000000001</v>
      </c>
      <c r="E245" s="7">
        <v>163.69999999999999</v>
      </c>
      <c r="F245" s="7">
        <v>143.80000000000001</v>
      </c>
      <c r="G245" s="7">
        <v>147.1</v>
      </c>
      <c r="H245" s="7">
        <v>126</v>
      </c>
      <c r="I245" s="7">
        <v>146.19999999999999</v>
      </c>
      <c r="J245" s="7">
        <v>191.4</v>
      </c>
      <c r="K245" s="7">
        <v>136.19999999999999</v>
      </c>
      <c r="L245" s="7">
        <v>113.8</v>
      </c>
      <c r="M245" s="7">
        <v>147.30000000000001</v>
      </c>
      <c r="N245" s="7">
        <v>138.69999999999999</v>
      </c>
      <c r="O245" s="7">
        <v>157.69999999999999</v>
      </c>
      <c r="P245" s="7">
        <v>150.9</v>
      </c>
      <c r="Q245" s="7">
        <v>1904.6000000000001</v>
      </c>
      <c r="R245" s="7">
        <v>167.2</v>
      </c>
      <c r="S245" s="7">
        <v>152.30000000000001</v>
      </c>
      <c r="T245" s="7">
        <v>147</v>
      </c>
      <c r="U245" s="7">
        <v>151.5</v>
      </c>
      <c r="V245" s="7">
        <v>450.8</v>
      </c>
      <c r="W245" s="7">
        <v>153.5</v>
      </c>
      <c r="X245" s="7">
        <v>148.4</v>
      </c>
      <c r="Y245" s="7">
        <v>150.9</v>
      </c>
      <c r="Z245" s="7">
        <v>154.30000000000001</v>
      </c>
      <c r="AA245" s="7">
        <v>132.1</v>
      </c>
      <c r="AB245" s="7">
        <v>149.1</v>
      </c>
      <c r="AC245" s="7">
        <v>160.80000000000001</v>
      </c>
      <c r="AD245" s="7">
        <v>140.6</v>
      </c>
      <c r="AE245" s="7">
        <v>146.1</v>
      </c>
      <c r="AF245" s="7">
        <v>1033.9000000000001</v>
      </c>
      <c r="AG245" s="7">
        <v>149.9</v>
      </c>
    </row>
    <row r="246" spans="1:34" x14ac:dyDescent="0.25">
      <c r="A246" s="48" t="s">
        <v>85</v>
      </c>
      <c r="B246">
        <v>2019</v>
      </c>
      <c r="C246" s="50" t="s">
        <v>264</v>
      </c>
      <c r="D246" s="7">
        <v>144.1</v>
      </c>
      <c r="E246" s="7">
        <v>162.4</v>
      </c>
      <c r="F246" s="7">
        <v>148.4</v>
      </c>
      <c r="G246" s="7">
        <v>145.9</v>
      </c>
      <c r="H246" s="7">
        <v>121.5</v>
      </c>
      <c r="I246" s="7">
        <v>148.80000000000001</v>
      </c>
      <c r="J246" s="7">
        <v>215.7</v>
      </c>
      <c r="K246" s="7">
        <v>134.6</v>
      </c>
      <c r="L246" s="7">
        <v>115</v>
      </c>
      <c r="M246" s="7">
        <v>146.30000000000001</v>
      </c>
      <c r="N246" s="7">
        <v>130.5</v>
      </c>
      <c r="O246" s="7">
        <v>157.19999999999999</v>
      </c>
      <c r="P246" s="7">
        <v>153.6</v>
      </c>
      <c r="Q246" s="7">
        <v>1923.9999999999998</v>
      </c>
      <c r="R246" s="7">
        <v>169.9</v>
      </c>
      <c r="S246" s="7">
        <v>146.30000000000001</v>
      </c>
      <c r="T246" s="7">
        <v>132.6</v>
      </c>
      <c r="U246" s="7">
        <v>144.19999999999999</v>
      </c>
      <c r="V246" s="7">
        <v>423.09999999999997</v>
      </c>
      <c r="W246" s="7">
        <v>153.5</v>
      </c>
      <c r="X246" s="7">
        <v>132.19999999999999</v>
      </c>
      <c r="Y246" s="7">
        <v>139.1</v>
      </c>
      <c r="Z246" s="7">
        <v>142.80000000000001</v>
      </c>
      <c r="AA246" s="7">
        <v>121.7</v>
      </c>
      <c r="AB246" s="7">
        <v>136.69999999999999</v>
      </c>
      <c r="AC246" s="7">
        <v>151.80000000000001</v>
      </c>
      <c r="AD246" s="7">
        <v>139.80000000000001</v>
      </c>
      <c r="AE246" s="7">
        <v>136.30000000000001</v>
      </c>
      <c r="AF246" s="7">
        <v>968.19999999999982</v>
      </c>
      <c r="AG246" s="7">
        <v>147</v>
      </c>
    </row>
    <row r="247" spans="1:34" x14ac:dyDescent="0.25">
      <c r="A247" s="48" t="s">
        <v>104</v>
      </c>
      <c r="B247">
        <v>2019</v>
      </c>
      <c r="C247" s="50" t="s">
        <v>264</v>
      </c>
      <c r="D247" s="7">
        <v>142.5</v>
      </c>
      <c r="E247" s="7">
        <v>163.19999999999999</v>
      </c>
      <c r="F247" s="7">
        <v>145.6</v>
      </c>
      <c r="G247" s="7">
        <v>146.69999999999999</v>
      </c>
      <c r="H247" s="7">
        <v>124.3</v>
      </c>
      <c r="I247" s="7">
        <v>147.4</v>
      </c>
      <c r="J247" s="7">
        <v>199.6</v>
      </c>
      <c r="K247" s="7">
        <v>135.69999999999999</v>
      </c>
      <c r="L247" s="7">
        <v>114.2</v>
      </c>
      <c r="M247" s="7">
        <v>147</v>
      </c>
      <c r="N247" s="7">
        <v>135.30000000000001</v>
      </c>
      <c r="O247" s="7">
        <v>157.5</v>
      </c>
      <c r="P247" s="7">
        <v>151.9</v>
      </c>
      <c r="Q247" s="7">
        <v>1910.9</v>
      </c>
      <c r="R247" s="7">
        <v>167.9</v>
      </c>
      <c r="S247" s="7">
        <v>149.9</v>
      </c>
      <c r="T247" s="7">
        <v>141</v>
      </c>
      <c r="U247" s="7">
        <v>148.6</v>
      </c>
      <c r="V247" s="7">
        <v>439.5</v>
      </c>
      <c r="W247" s="7">
        <v>153.5</v>
      </c>
      <c r="X247" s="7">
        <v>142.30000000000001</v>
      </c>
      <c r="Y247" s="7">
        <v>145.30000000000001</v>
      </c>
      <c r="Z247" s="7">
        <v>149.9</v>
      </c>
      <c r="AA247" s="7">
        <v>126.6</v>
      </c>
      <c r="AB247" s="7">
        <v>142.1</v>
      </c>
      <c r="AC247" s="7">
        <v>155.5</v>
      </c>
      <c r="AD247" s="7">
        <v>140.30000000000001</v>
      </c>
      <c r="AE247" s="7">
        <v>141.30000000000001</v>
      </c>
      <c r="AF247" s="7">
        <v>1001</v>
      </c>
      <c r="AG247" s="7">
        <v>148.6</v>
      </c>
      <c r="AH247" s="7"/>
    </row>
    <row r="248" spans="1:34" x14ac:dyDescent="0.25">
      <c r="A248" s="48" t="s">
        <v>60</v>
      </c>
      <c r="B248">
        <v>2019</v>
      </c>
      <c r="C248" s="50" t="s">
        <v>273</v>
      </c>
      <c r="D248" s="7">
        <v>142.80000000000001</v>
      </c>
      <c r="E248" s="7">
        <v>165.3</v>
      </c>
      <c r="F248" s="7">
        <v>149.5</v>
      </c>
      <c r="G248" s="7">
        <v>148.69999999999999</v>
      </c>
      <c r="H248" s="7">
        <v>127.5</v>
      </c>
      <c r="I248" s="7">
        <v>144.30000000000001</v>
      </c>
      <c r="J248" s="7">
        <v>209.5</v>
      </c>
      <c r="K248" s="7">
        <v>138.80000000000001</v>
      </c>
      <c r="L248" s="7">
        <v>113.6</v>
      </c>
      <c r="M248" s="7">
        <v>149.1</v>
      </c>
      <c r="N248" s="7">
        <v>139.30000000000001</v>
      </c>
      <c r="O248" s="7">
        <v>158.30000000000001</v>
      </c>
      <c r="P248" s="7">
        <v>154.30000000000001</v>
      </c>
      <c r="Q248" s="7">
        <v>1940.9999999999995</v>
      </c>
      <c r="R248" s="7">
        <v>167.8</v>
      </c>
      <c r="S248" s="7">
        <v>152.6</v>
      </c>
      <c r="T248" s="7">
        <v>147.30000000000001</v>
      </c>
      <c r="U248" s="7">
        <v>151.9</v>
      </c>
      <c r="V248" s="7">
        <v>451.79999999999995</v>
      </c>
      <c r="W248" s="7">
        <v>152.80000000000001</v>
      </c>
      <c r="X248" s="7">
        <v>149.9</v>
      </c>
      <c r="Y248" s="7">
        <v>151.19999999999999</v>
      </c>
      <c r="Z248" s="7">
        <v>154.80000000000001</v>
      </c>
      <c r="AA248" s="7">
        <v>135</v>
      </c>
      <c r="AB248" s="7">
        <v>149.5</v>
      </c>
      <c r="AC248" s="7">
        <v>161.1</v>
      </c>
      <c r="AD248" s="7">
        <v>140.6</v>
      </c>
      <c r="AE248" s="7">
        <v>147.1</v>
      </c>
      <c r="AF248" s="7">
        <v>1039.3</v>
      </c>
      <c r="AG248" s="7">
        <v>152.30000000000001</v>
      </c>
    </row>
    <row r="249" spans="1:34" x14ac:dyDescent="0.25">
      <c r="A249" s="48" t="s">
        <v>85</v>
      </c>
      <c r="B249">
        <v>2019</v>
      </c>
      <c r="C249" s="50" t="s">
        <v>273</v>
      </c>
      <c r="D249" s="7">
        <v>144.9</v>
      </c>
      <c r="E249" s="7">
        <v>164.5</v>
      </c>
      <c r="F249" s="7">
        <v>153.69999999999999</v>
      </c>
      <c r="G249" s="7">
        <v>147.5</v>
      </c>
      <c r="H249" s="7">
        <v>122.7</v>
      </c>
      <c r="I249" s="7">
        <v>147.19999999999999</v>
      </c>
      <c r="J249" s="7">
        <v>231.5</v>
      </c>
      <c r="K249" s="7">
        <v>137.19999999999999</v>
      </c>
      <c r="L249" s="7">
        <v>114.7</v>
      </c>
      <c r="M249" s="7">
        <v>148</v>
      </c>
      <c r="N249" s="7">
        <v>130.80000000000001</v>
      </c>
      <c r="O249" s="7">
        <v>157.69999999999999</v>
      </c>
      <c r="P249" s="7">
        <v>156.30000000000001</v>
      </c>
      <c r="Q249" s="7">
        <v>1956.7</v>
      </c>
      <c r="R249" s="7">
        <v>170.4</v>
      </c>
      <c r="S249" s="7">
        <v>146.80000000000001</v>
      </c>
      <c r="T249" s="7">
        <v>132.80000000000001</v>
      </c>
      <c r="U249" s="7">
        <v>144.6</v>
      </c>
      <c r="V249" s="7">
        <v>424.20000000000005</v>
      </c>
      <c r="W249" s="7">
        <v>152.80000000000001</v>
      </c>
      <c r="X249" s="7">
        <v>133.6</v>
      </c>
      <c r="Y249" s="7">
        <v>139.80000000000001</v>
      </c>
      <c r="Z249" s="7">
        <v>143.19999999999999</v>
      </c>
      <c r="AA249" s="7">
        <v>125.2</v>
      </c>
      <c r="AB249" s="7">
        <v>136.80000000000001</v>
      </c>
      <c r="AC249" s="7">
        <v>151.9</v>
      </c>
      <c r="AD249" s="7">
        <v>140.19999999999999</v>
      </c>
      <c r="AE249" s="7">
        <v>137.69999999999999</v>
      </c>
      <c r="AF249" s="7">
        <v>974.8</v>
      </c>
      <c r="AG249" s="7">
        <v>148.30000000000001</v>
      </c>
    </row>
    <row r="250" spans="1:34" x14ac:dyDescent="0.25">
      <c r="A250" s="48" t="s">
        <v>104</v>
      </c>
      <c r="B250">
        <v>2019</v>
      </c>
      <c r="C250" s="50" t="s">
        <v>273</v>
      </c>
      <c r="D250" s="7">
        <v>143.5</v>
      </c>
      <c r="E250" s="7">
        <v>165</v>
      </c>
      <c r="F250" s="7">
        <v>151.1</v>
      </c>
      <c r="G250" s="7">
        <v>148.30000000000001</v>
      </c>
      <c r="H250" s="7">
        <v>125.7</v>
      </c>
      <c r="I250" s="7">
        <v>145.69999999999999</v>
      </c>
      <c r="J250" s="7">
        <v>217</v>
      </c>
      <c r="K250" s="7">
        <v>138.30000000000001</v>
      </c>
      <c r="L250" s="7">
        <v>114</v>
      </c>
      <c r="M250" s="7">
        <v>148.69999999999999</v>
      </c>
      <c r="N250" s="7">
        <v>135.80000000000001</v>
      </c>
      <c r="O250" s="7">
        <v>158</v>
      </c>
      <c r="P250" s="7">
        <v>155</v>
      </c>
      <c r="Q250" s="7">
        <v>1946.1000000000001</v>
      </c>
      <c r="R250" s="7">
        <v>168.5</v>
      </c>
      <c r="S250" s="7">
        <v>150.30000000000001</v>
      </c>
      <c r="T250" s="7">
        <v>141.30000000000001</v>
      </c>
      <c r="U250" s="7">
        <v>149</v>
      </c>
      <c r="V250" s="7">
        <v>440.6</v>
      </c>
      <c r="W250" s="7">
        <v>152.80000000000001</v>
      </c>
      <c r="X250" s="7">
        <v>143.69999999999999</v>
      </c>
      <c r="Y250" s="7">
        <v>145.80000000000001</v>
      </c>
      <c r="Z250" s="7">
        <v>150.4</v>
      </c>
      <c r="AA250" s="7">
        <v>129.80000000000001</v>
      </c>
      <c r="AB250" s="7">
        <v>142.30000000000001</v>
      </c>
      <c r="AC250" s="7">
        <v>155.69999999999999</v>
      </c>
      <c r="AD250" s="7">
        <v>140.4</v>
      </c>
      <c r="AE250" s="7">
        <v>142.5</v>
      </c>
      <c r="AF250" s="7">
        <v>1006.9</v>
      </c>
      <c r="AG250" s="7">
        <v>150.4</v>
      </c>
      <c r="AH250" s="7"/>
    </row>
    <row r="251" spans="1:34" x14ac:dyDescent="0.25">
      <c r="A251" s="48" t="s">
        <v>60</v>
      </c>
      <c r="B251">
        <v>2020</v>
      </c>
      <c r="C251" s="50" t="s">
        <v>62</v>
      </c>
      <c r="D251" s="7">
        <v>143.69999999999999</v>
      </c>
      <c r="E251" s="7">
        <v>167.3</v>
      </c>
      <c r="F251" s="7">
        <v>153.5</v>
      </c>
      <c r="G251" s="7">
        <v>150.5</v>
      </c>
      <c r="H251" s="7">
        <v>132</v>
      </c>
      <c r="I251" s="7">
        <v>142.19999999999999</v>
      </c>
      <c r="J251" s="7">
        <v>191.5</v>
      </c>
      <c r="K251" s="7">
        <v>141.1</v>
      </c>
      <c r="L251" s="7">
        <v>113.8</v>
      </c>
      <c r="M251" s="7">
        <v>151.6</v>
      </c>
      <c r="N251" s="7">
        <v>139.69999999999999</v>
      </c>
      <c r="O251" s="7">
        <v>158.69999999999999</v>
      </c>
      <c r="P251" s="7">
        <v>153</v>
      </c>
      <c r="Q251" s="7">
        <v>1938.6</v>
      </c>
      <c r="R251" s="7">
        <v>168.6</v>
      </c>
      <c r="S251" s="7">
        <v>152.80000000000001</v>
      </c>
      <c r="T251" s="7">
        <v>147.4</v>
      </c>
      <c r="U251" s="7">
        <v>152.1</v>
      </c>
      <c r="V251" s="7">
        <v>452.30000000000007</v>
      </c>
      <c r="W251" s="7">
        <v>153.9</v>
      </c>
      <c r="X251" s="7">
        <v>150.4</v>
      </c>
      <c r="Y251" s="7">
        <v>151.69999999999999</v>
      </c>
      <c r="Z251" s="7">
        <v>155.69999999999999</v>
      </c>
      <c r="AA251" s="7">
        <v>136.30000000000001</v>
      </c>
      <c r="AB251" s="7">
        <v>150.1</v>
      </c>
      <c r="AC251" s="7">
        <v>161.69999999999999</v>
      </c>
      <c r="AD251" s="7">
        <v>142.5</v>
      </c>
      <c r="AE251" s="7">
        <v>148.1</v>
      </c>
      <c r="AF251" s="7">
        <v>1046.0999999999999</v>
      </c>
      <c r="AG251" s="7">
        <v>151.9</v>
      </c>
    </row>
    <row r="252" spans="1:34" x14ac:dyDescent="0.25">
      <c r="A252" s="48" t="s">
        <v>85</v>
      </c>
      <c r="B252">
        <v>2020</v>
      </c>
      <c r="C252" s="50" t="s">
        <v>62</v>
      </c>
      <c r="D252" s="7">
        <v>145.6</v>
      </c>
      <c r="E252" s="7">
        <v>167.6</v>
      </c>
      <c r="F252" s="7">
        <v>157</v>
      </c>
      <c r="G252" s="7">
        <v>149.30000000000001</v>
      </c>
      <c r="H252" s="7">
        <v>126.3</v>
      </c>
      <c r="I252" s="7">
        <v>144.4</v>
      </c>
      <c r="J252" s="7">
        <v>207.8</v>
      </c>
      <c r="K252" s="7">
        <v>139.1</v>
      </c>
      <c r="L252" s="7">
        <v>114.8</v>
      </c>
      <c r="M252" s="7">
        <v>149.5</v>
      </c>
      <c r="N252" s="7">
        <v>131.1</v>
      </c>
      <c r="O252" s="7">
        <v>158.5</v>
      </c>
      <c r="P252" s="7">
        <v>154.4</v>
      </c>
      <c r="Q252" s="7">
        <v>1945.3999999999999</v>
      </c>
      <c r="R252" s="7">
        <v>170.8</v>
      </c>
      <c r="S252" s="7">
        <v>147</v>
      </c>
      <c r="T252" s="7">
        <v>133.19999999999999</v>
      </c>
      <c r="U252" s="7">
        <v>144.9</v>
      </c>
      <c r="V252" s="7">
        <v>425.1</v>
      </c>
      <c r="W252" s="7">
        <v>153.9</v>
      </c>
      <c r="X252" s="7">
        <v>135.1</v>
      </c>
      <c r="Y252" s="7">
        <v>140.1</v>
      </c>
      <c r="Z252" s="7">
        <v>143.80000000000001</v>
      </c>
      <c r="AA252" s="7">
        <v>126.1</v>
      </c>
      <c r="AB252" s="7">
        <v>137.19999999999999</v>
      </c>
      <c r="AC252" s="7">
        <v>152.1</v>
      </c>
      <c r="AD252" s="7">
        <v>142.1</v>
      </c>
      <c r="AE252" s="7">
        <v>138.4</v>
      </c>
      <c r="AF252" s="7">
        <v>979.80000000000007</v>
      </c>
      <c r="AG252" s="7">
        <v>148.19999999999999</v>
      </c>
    </row>
    <row r="253" spans="1:34" x14ac:dyDescent="0.25">
      <c r="A253" s="48" t="s">
        <v>104</v>
      </c>
      <c r="B253">
        <v>2020</v>
      </c>
      <c r="C253" s="50" t="s">
        <v>62</v>
      </c>
      <c r="D253" s="7">
        <v>144.30000000000001</v>
      </c>
      <c r="E253" s="7">
        <v>167.4</v>
      </c>
      <c r="F253" s="7">
        <v>154.9</v>
      </c>
      <c r="G253" s="7">
        <v>150.1</v>
      </c>
      <c r="H253" s="7">
        <v>129.9</v>
      </c>
      <c r="I253" s="7">
        <v>143.19999999999999</v>
      </c>
      <c r="J253" s="7">
        <v>197</v>
      </c>
      <c r="K253" s="7">
        <v>140.4</v>
      </c>
      <c r="L253" s="7">
        <v>114.1</v>
      </c>
      <c r="M253" s="7">
        <v>150.9</v>
      </c>
      <c r="N253" s="7">
        <v>136.1</v>
      </c>
      <c r="O253" s="7">
        <v>158.6</v>
      </c>
      <c r="P253" s="7">
        <v>153.5</v>
      </c>
      <c r="Q253" s="7">
        <v>1940.3999999999999</v>
      </c>
      <c r="R253" s="7">
        <v>169.2</v>
      </c>
      <c r="S253" s="7">
        <v>150.5</v>
      </c>
      <c r="T253" s="7">
        <v>141.5</v>
      </c>
      <c r="U253" s="7">
        <v>149.19999999999999</v>
      </c>
      <c r="V253" s="7">
        <v>441.2</v>
      </c>
      <c r="W253" s="7">
        <v>153.9</v>
      </c>
      <c r="X253" s="7">
        <v>144.6</v>
      </c>
      <c r="Y253" s="7">
        <v>146.19999999999999</v>
      </c>
      <c r="Z253" s="7">
        <v>151.19999999999999</v>
      </c>
      <c r="AA253" s="7">
        <v>130.9</v>
      </c>
      <c r="AB253" s="7">
        <v>142.80000000000001</v>
      </c>
      <c r="AC253" s="7">
        <v>156.1</v>
      </c>
      <c r="AD253" s="7">
        <v>142.30000000000001</v>
      </c>
      <c r="AE253" s="7">
        <v>143.4</v>
      </c>
      <c r="AF253" s="7">
        <v>1012.9</v>
      </c>
      <c r="AG253" s="7">
        <v>150.19999999999999</v>
      </c>
      <c r="AH253" s="7"/>
    </row>
    <row r="254" spans="1:34" x14ac:dyDescent="0.25">
      <c r="A254" s="48" t="s">
        <v>60</v>
      </c>
      <c r="B254">
        <v>2020</v>
      </c>
      <c r="C254" s="50" t="s">
        <v>116</v>
      </c>
      <c r="D254" s="7">
        <v>144.19999999999999</v>
      </c>
      <c r="E254" s="7">
        <v>167.5</v>
      </c>
      <c r="F254" s="7">
        <v>150.9</v>
      </c>
      <c r="G254" s="7">
        <v>150.9</v>
      </c>
      <c r="H254" s="7">
        <v>133.69999999999999</v>
      </c>
      <c r="I254" s="7">
        <v>140.69999999999999</v>
      </c>
      <c r="J254" s="7">
        <v>165.1</v>
      </c>
      <c r="K254" s="7">
        <v>141.80000000000001</v>
      </c>
      <c r="L254" s="7">
        <v>113.1</v>
      </c>
      <c r="M254" s="7">
        <v>152.80000000000001</v>
      </c>
      <c r="N254" s="7">
        <v>140.1</v>
      </c>
      <c r="O254" s="7">
        <v>159.19999999999999</v>
      </c>
      <c r="P254" s="7">
        <v>149.80000000000001</v>
      </c>
      <c r="Q254" s="7">
        <v>1909.7999999999997</v>
      </c>
      <c r="R254" s="7">
        <v>169.4</v>
      </c>
      <c r="S254" s="7">
        <v>153</v>
      </c>
      <c r="T254" s="7">
        <v>147.5</v>
      </c>
      <c r="U254" s="7">
        <v>152.30000000000001</v>
      </c>
      <c r="V254" s="7">
        <v>452.8</v>
      </c>
      <c r="W254" s="7">
        <v>154.80000000000001</v>
      </c>
      <c r="X254" s="7">
        <v>152.30000000000001</v>
      </c>
      <c r="Y254" s="7">
        <v>151.80000000000001</v>
      </c>
      <c r="Z254" s="7">
        <v>156.19999999999999</v>
      </c>
      <c r="AA254" s="7">
        <v>136</v>
      </c>
      <c r="AB254" s="7">
        <v>150.4</v>
      </c>
      <c r="AC254" s="7">
        <v>161.9</v>
      </c>
      <c r="AD254" s="7">
        <v>143.4</v>
      </c>
      <c r="AE254" s="7">
        <v>148.4</v>
      </c>
      <c r="AF254" s="7">
        <v>1048.0999999999999</v>
      </c>
      <c r="AG254" s="7">
        <v>150.4</v>
      </c>
    </row>
    <row r="255" spans="1:34" x14ac:dyDescent="0.25">
      <c r="A255" s="48" t="s">
        <v>85</v>
      </c>
      <c r="B255">
        <v>2020</v>
      </c>
      <c r="C255" s="50" t="s">
        <v>116</v>
      </c>
      <c r="D255" s="7">
        <v>146.19999999999999</v>
      </c>
      <c r="E255" s="7">
        <v>167.6</v>
      </c>
      <c r="F255" s="7">
        <v>153.1</v>
      </c>
      <c r="G255" s="7">
        <v>150.69999999999999</v>
      </c>
      <c r="H255" s="7">
        <v>127.4</v>
      </c>
      <c r="I255" s="7">
        <v>143.1</v>
      </c>
      <c r="J255" s="7">
        <v>181.7</v>
      </c>
      <c r="K255" s="7">
        <v>139.6</v>
      </c>
      <c r="L255" s="7">
        <v>114.6</v>
      </c>
      <c r="M255" s="7">
        <v>150.4</v>
      </c>
      <c r="N255" s="7">
        <v>131.5</v>
      </c>
      <c r="O255" s="7">
        <v>159</v>
      </c>
      <c r="P255" s="7">
        <v>151.69999999999999</v>
      </c>
      <c r="Q255" s="7">
        <v>1916.6</v>
      </c>
      <c r="R255" s="7">
        <v>172</v>
      </c>
      <c r="S255" s="7">
        <v>147.30000000000001</v>
      </c>
      <c r="T255" s="7">
        <v>133.5</v>
      </c>
      <c r="U255" s="7">
        <v>145.19999999999999</v>
      </c>
      <c r="V255" s="7">
        <v>426</v>
      </c>
      <c r="W255" s="7">
        <v>154.80000000000001</v>
      </c>
      <c r="X255" s="7">
        <v>138.9</v>
      </c>
      <c r="Y255" s="7">
        <v>140.4</v>
      </c>
      <c r="Z255" s="7">
        <v>144.4</v>
      </c>
      <c r="AA255" s="7">
        <v>125.2</v>
      </c>
      <c r="AB255" s="7">
        <v>137.69999999999999</v>
      </c>
      <c r="AC255" s="7">
        <v>152.19999999999999</v>
      </c>
      <c r="AD255" s="7">
        <v>143.5</v>
      </c>
      <c r="AE255" s="7">
        <v>138.4</v>
      </c>
      <c r="AF255" s="7">
        <v>981.80000000000007</v>
      </c>
      <c r="AG255" s="7">
        <v>147.69999999999999</v>
      </c>
    </row>
    <row r="256" spans="1:34" x14ac:dyDescent="0.25">
      <c r="A256" s="48" t="s">
        <v>104</v>
      </c>
      <c r="B256">
        <v>2020</v>
      </c>
      <c r="C256" s="50" t="s">
        <v>116</v>
      </c>
      <c r="D256" s="7">
        <v>144.80000000000001</v>
      </c>
      <c r="E256" s="7">
        <v>167.5</v>
      </c>
      <c r="F256" s="7">
        <v>151.80000000000001</v>
      </c>
      <c r="G256" s="7">
        <v>150.80000000000001</v>
      </c>
      <c r="H256" s="7">
        <v>131.4</v>
      </c>
      <c r="I256" s="7">
        <v>141.80000000000001</v>
      </c>
      <c r="J256" s="7">
        <v>170.7</v>
      </c>
      <c r="K256" s="7">
        <v>141.1</v>
      </c>
      <c r="L256" s="7">
        <v>113.6</v>
      </c>
      <c r="M256" s="7">
        <v>152</v>
      </c>
      <c r="N256" s="7">
        <v>136.5</v>
      </c>
      <c r="O256" s="7">
        <v>159.1</v>
      </c>
      <c r="P256" s="7">
        <v>150.5</v>
      </c>
      <c r="Q256" s="7">
        <v>1911.6</v>
      </c>
      <c r="R256" s="7">
        <v>170.1</v>
      </c>
      <c r="S256" s="7">
        <v>150.80000000000001</v>
      </c>
      <c r="T256" s="7">
        <v>141.69999999999999</v>
      </c>
      <c r="U256" s="7">
        <v>149.5</v>
      </c>
      <c r="V256" s="7">
        <v>442</v>
      </c>
      <c r="W256" s="7">
        <v>154.80000000000001</v>
      </c>
      <c r="X256" s="7">
        <v>147.19999999999999</v>
      </c>
      <c r="Y256" s="7">
        <v>146.4</v>
      </c>
      <c r="Z256" s="7">
        <v>151.69999999999999</v>
      </c>
      <c r="AA256" s="7">
        <v>130.30000000000001</v>
      </c>
      <c r="AB256" s="7">
        <v>143.19999999999999</v>
      </c>
      <c r="AC256" s="7">
        <v>156.19999999999999</v>
      </c>
      <c r="AD256" s="7">
        <v>143.4</v>
      </c>
      <c r="AE256" s="7">
        <v>143.6</v>
      </c>
      <c r="AF256" s="7">
        <v>1014.8</v>
      </c>
      <c r="AG256" s="7">
        <v>149.1</v>
      </c>
      <c r="AH256" s="7"/>
    </row>
    <row r="257" spans="1:34" x14ac:dyDescent="0.25">
      <c r="A257" s="48" t="s">
        <v>60</v>
      </c>
      <c r="B257">
        <v>2020</v>
      </c>
      <c r="C257" s="50" t="s">
        <v>138</v>
      </c>
      <c r="D257" s="7">
        <v>144.4</v>
      </c>
      <c r="E257" s="7">
        <v>166.8</v>
      </c>
      <c r="F257" s="7">
        <v>147.6</v>
      </c>
      <c r="G257" s="7">
        <v>151.69999999999999</v>
      </c>
      <c r="H257" s="7">
        <v>133.30000000000001</v>
      </c>
      <c r="I257" s="7">
        <v>141.80000000000001</v>
      </c>
      <c r="J257" s="7">
        <v>152.30000000000001</v>
      </c>
      <c r="K257" s="7">
        <v>141.80000000000001</v>
      </c>
      <c r="L257" s="7">
        <v>112.6</v>
      </c>
      <c r="M257" s="7">
        <v>154</v>
      </c>
      <c r="N257" s="7">
        <v>140.1</v>
      </c>
      <c r="O257" s="7">
        <v>160</v>
      </c>
      <c r="P257" s="7">
        <v>148.19999999999999</v>
      </c>
      <c r="Q257" s="7">
        <v>1894.5999999999997</v>
      </c>
      <c r="R257" s="7">
        <v>170.5</v>
      </c>
      <c r="S257" s="7">
        <v>153.4</v>
      </c>
      <c r="T257" s="7">
        <v>147.6</v>
      </c>
      <c r="U257" s="7">
        <v>152.5</v>
      </c>
      <c r="V257" s="7">
        <v>453.5</v>
      </c>
      <c r="W257" s="7">
        <v>154.5</v>
      </c>
      <c r="X257" s="7">
        <v>153.4</v>
      </c>
      <c r="Y257" s="7">
        <v>151.5</v>
      </c>
      <c r="Z257" s="7">
        <v>156.69999999999999</v>
      </c>
      <c r="AA257" s="7">
        <v>135.80000000000001</v>
      </c>
      <c r="AB257" s="7">
        <v>151.19999999999999</v>
      </c>
      <c r="AC257" s="7">
        <v>161.19999999999999</v>
      </c>
      <c r="AD257" s="7">
        <v>145.1</v>
      </c>
      <c r="AE257" s="7">
        <v>148.6</v>
      </c>
      <c r="AF257" s="7">
        <v>1050.1000000000001</v>
      </c>
      <c r="AG257" s="7">
        <v>149.80000000000001</v>
      </c>
    </row>
    <row r="258" spans="1:34" x14ac:dyDescent="0.25">
      <c r="A258" s="48" t="s">
        <v>85</v>
      </c>
      <c r="B258">
        <v>2020</v>
      </c>
      <c r="C258" s="50" t="s">
        <v>138</v>
      </c>
      <c r="D258" s="7">
        <v>146.5</v>
      </c>
      <c r="E258" s="7">
        <v>167.5</v>
      </c>
      <c r="F258" s="7">
        <v>148.9</v>
      </c>
      <c r="G258" s="7">
        <v>151.1</v>
      </c>
      <c r="H258" s="7">
        <v>127.5</v>
      </c>
      <c r="I258" s="7">
        <v>143.30000000000001</v>
      </c>
      <c r="J258" s="7">
        <v>167</v>
      </c>
      <c r="K258" s="7">
        <v>139.69999999999999</v>
      </c>
      <c r="L258" s="7">
        <v>114.4</v>
      </c>
      <c r="M258" s="7">
        <v>151.5</v>
      </c>
      <c r="N258" s="7">
        <v>131.9</v>
      </c>
      <c r="O258" s="7">
        <v>159.1</v>
      </c>
      <c r="P258" s="7">
        <v>150.1</v>
      </c>
      <c r="Q258" s="7">
        <v>1898.5</v>
      </c>
      <c r="R258" s="7">
        <v>173.3</v>
      </c>
      <c r="S258" s="7">
        <v>147.69999999999999</v>
      </c>
      <c r="T258" s="7">
        <v>133.80000000000001</v>
      </c>
      <c r="U258" s="7">
        <v>145.6</v>
      </c>
      <c r="V258" s="7">
        <v>427.1</v>
      </c>
      <c r="W258" s="7">
        <v>154.5</v>
      </c>
      <c r="X258" s="7">
        <v>141.4</v>
      </c>
      <c r="Y258" s="7">
        <v>140.80000000000001</v>
      </c>
      <c r="Z258" s="7">
        <v>145</v>
      </c>
      <c r="AA258" s="7">
        <v>124.6</v>
      </c>
      <c r="AB258" s="7">
        <v>137.9</v>
      </c>
      <c r="AC258" s="7">
        <v>152.5</v>
      </c>
      <c r="AD258" s="7">
        <v>145.30000000000001</v>
      </c>
      <c r="AE258" s="7">
        <v>138.69999999999999</v>
      </c>
      <c r="AF258" s="7">
        <v>984.8</v>
      </c>
      <c r="AG258" s="7">
        <v>147.30000000000001</v>
      </c>
    </row>
    <row r="259" spans="1:34" x14ac:dyDescent="0.25">
      <c r="A259" s="48" t="s">
        <v>104</v>
      </c>
      <c r="B259">
        <v>2020</v>
      </c>
      <c r="C259" s="50" t="s">
        <v>138</v>
      </c>
      <c r="D259" s="7">
        <v>145.1</v>
      </c>
      <c r="E259" s="7">
        <v>167</v>
      </c>
      <c r="F259" s="7">
        <v>148.1</v>
      </c>
      <c r="G259" s="7">
        <v>151.5</v>
      </c>
      <c r="H259" s="7">
        <v>131.19999999999999</v>
      </c>
      <c r="I259" s="7">
        <v>142.5</v>
      </c>
      <c r="J259" s="7">
        <v>157.30000000000001</v>
      </c>
      <c r="K259" s="7">
        <v>141.1</v>
      </c>
      <c r="L259" s="7">
        <v>113.2</v>
      </c>
      <c r="M259" s="7">
        <v>153.19999999999999</v>
      </c>
      <c r="N259" s="7">
        <v>136.69999999999999</v>
      </c>
      <c r="O259" s="7">
        <v>159.6</v>
      </c>
      <c r="P259" s="7">
        <v>148.9</v>
      </c>
      <c r="Q259" s="7">
        <v>1895.4</v>
      </c>
      <c r="R259" s="7">
        <v>171.2</v>
      </c>
      <c r="S259" s="7">
        <v>151.19999999999999</v>
      </c>
      <c r="T259" s="7">
        <v>141.9</v>
      </c>
      <c r="U259" s="7">
        <v>149.80000000000001</v>
      </c>
      <c r="V259" s="7">
        <v>442.90000000000003</v>
      </c>
      <c r="W259" s="7">
        <v>154.5</v>
      </c>
      <c r="X259" s="7">
        <v>148.9</v>
      </c>
      <c r="Y259" s="7">
        <v>146.4</v>
      </c>
      <c r="Z259" s="7">
        <v>152.30000000000001</v>
      </c>
      <c r="AA259" s="7">
        <v>129.9</v>
      </c>
      <c r="AB259" s="7">
        <v>143.69999999999999</v>
      </c>
      <c r="AC259" s="7">
        <v>156.1</v>
      </c>
      <c r="AD259" s="7">
        <v>145.19999999999999</v>
      </c>
      <c r="AE259" s="7">
        <v>143.80000000000001</v>
      </c>
      <c r="AF259" s="7">
        <v>1017.3999999999999</v>
      </c>
      <c r="AG259" s="7">
        <v>148.6</v>
      </c>
      <c r="AH259" s="7"/>
    </row>
    <row r="260" spans="1:34" x14ac:dyDescent="0.25">
      <c r="A260" s="48" t="s">
        <v>60</v>
      </c>
      <c r="B260">
        <v>2020</v>
      </c>
      <c r="C260" s="50" t="s">
        <v>154</v>
      </c>
      <c r="D260" s="7">
        <v>147.19999999999999</v>
      </c>
      <c r="E260" s="7">
        <v>184.17999999999998</v>
      </c>
      <c r="F260" s="7">
        <v>146.9</v>
      </c>
      <c r="G260" s="7">
        <v>155.6</v>
      </c>
      <c r="H260" s="7">
        <v>137.1</v>
      </c>
      <c r="I260" s="7">
        <v>147.30000000000001</v>
      </c>
      <c r="J260" s="7">
        <v>162.69999999999999</v>
      </c>
      <c r="K260" s="7">
        <v>150.19999999999999</v>
      </c>
      <c r="L260" s="7">
        <v>119.8</v>
      </c>
      <c r="M260" s="7">
        <v>158.69999999999999</v>
      </c>
      <c r="N260" s="7">
        <v>139.19999999999999</v>
      </c>
      <c r="O260" s="7">
        <v>161.81333333333339</v>
      </c>
      <c r="P260" s="7">
        <v>150.1</v>
      </c>
      <c r="Q260" s="7">
        <v>1960.7933333333335</v>
      </c>
      <c r="R260" s="7">
        <v>180.63</v>
      </c>
      <c r="S260" s="7">
        <v>152.29999999999998</v>
      </c>
      <c r="T260" s="7">
        <v>142.86000000000001</v>
      </c>
      <c r="U260" s="7">
        <v>150.90666666666672</v>
      </c>
      <c r="V260" s="7">
        <v>446.06666666666672</v>
      </c>
      <c r="W260" s="7">
        <v>155.6</v>
      </c>
      <c r="X260" s="7">
        <v>148.4</v>
      </c>
      <c r="Y260" s="7">
        <v>147.47666666666663</v>
      </c>
      <c r="Z260" s="7">
        <v>154.30000000000001</v>
      </c>
      <c r="AA260" s="7">
        <v>136.28333333333333</v>
      </c>
      <c r="AB260" s="7">
        <v>146.69333333333333</v>
      </c>
      <c r="AC260" s="7">
        <v>157.80333333333328</v>
      </c>
      <c r="AD260" s="7">
        <v>151.84666666666669</v>
      </c>
      <c r="AE260" s="7">
        <v>147.50999999999996</v>
      </c>
      <c r="AF260" s="7">
        <v>1041.9133333333332</v>
      </c>
      <c r="AG260" s="7">
        <v>153.32999999999996</v>
      </c>
    </row>
    <row r="261" spans="1:34" x14ac:dyDescent="0.25">
      <c r="A261" s="48" t="s">
        <v>85</v>
      </c>
      <c r="B261">
        <v>2020</v>
      </c>
      <c r="C261" s="50" t="s">
        <v>154</v>
      </c>
      <c r="D261" s="7">
        <v>151.80000000000001</v>
      </c>
      <c r="E261" s="7">
        <v>184.17999999999998</v>
      </c>
      <c r="F261" s="7">
        <v>151.9</v>
      </c>
      <c r="G261" s="7">
        <v>155.5</v>
      </c>
      <c r="H261" s="7">
        <v>131.6</v>
      </c>
      <c r="I261" s="7">
        <v>152.9</v>
      </c>
      <c r="J261" s="7">
        <v>180</v>
      </c>
      <c r="K261" s="7">
        <v>150.80000000000001</v>
      </c>
      <c r="L261" s="7">
        <v>121.2</v>
      </c>
      <c r="M261" s="7">
        <v>154</v>
      </c>
      <c r="N261" s="7">
        <v>133.5</v>
      </c>
      <c r="O261" s="7">
        <v>161.81333333333339</v>
      </c>
      <c r="P261" s="7">
        <v>153.5</v>
      </c>
      <c r="Q261" s="7">
        <v>1982.6933333333336</v>
      </c>
      <c r="R261" s="7">
        <v>180.63</v>
      </c>
      <c r="S261" s="7">
        <v>152.29999999999998</v>
      </c>
      <c r="T261" s="7">
        <v>142.86000000000001</v>
      </c>
      <c r="U261" s="7">
        <v>150.90666666666672</v>
      </c>
      <c r="V261" s="7">
        <v>446.06666666666672</v>
      </c>
      <c r="W261" s="7">
        <v>155.6</v>
      </c>
      <c r="X261" s="7">
        <v>137.1</v>
      </c>
      <c r="Y261" s="7">
        <v>147.47666666666663</v>
      </c>
      <c r="Z261" s="7">
        <v>144.80000000000001</v>
      </c>
      <c r="AA261" s="7">
        <v>136.28333333333333</v>
      </c>
      <c r="AB261" s="7">
        <v>146.69333333333333</v>
      </c>
      <c r="AC261" s="7">
        <v>157.80333333333328</v>
      </c>
      <c r="AD261" s="7">
        <v>151.84666666666669</v>
      </c>
      <c r="AE261" s="7">
        <v>147.50999999999996</v>
      </c>
      <c r="AF261" s="7">
        <v>1032.4133333333332</v>
      </c>
      <c r="AG261" s="7">
        <v>153.32999999999996</v>
      </c>
    </row>
    <row r="262" spans="1:34" x14ac:dyDescent="0.25">
      <c r="A262" s="48" t="s">
        <v>104</v>
      </c>
      <c r="B262">
        <v>2020</v>
      </c>
      <c r="C262" s="50" t="s">
        <v>154</v>
      </c>
      <c r="D262" s="7">
        <v>148.69999999999999</v>
      </c>
      <c r="E262" s="7">
        <v>184.17999999999998</v>
      </c>
      <c r="F262" s="7">
        <v>148.80000000000001</v>
      </c>
      <c r="G262" s="7">
        <v>155.6</v>
      </c>
      <c r="H262" s="7">
        <v>135.1</v>
      </c>
      <c r="I262" s="7">
        <v>149.9</v>
      </c>
      <c r="J262" s="7">
        <v>168.6</v>
      </c>
      <c r="K262" s="7">
        <v>150.4</v>
      </c>
      <c r="L262" s="7">
        <v>120.3</v>
      </c>
      <c r="M262" s="7">
        <v>157.1</v>
      </c>
      <c r="N262" s="7">
        <v>136.80000000000001</v>
      </c>
      <c r="O262" s="7">
        <v>161.81333333333339</v>
      </c>
      <c r="P262" s="7">
        <v>151.4</v>
      </c>
      <c r="Q262" s="7">
        <v>1968.6933333333332</v>
      </c>
      <c r="R262" s="7">
        <v>180.63</v>
      </c>
      <c r="S262" s="7">
        <v>152.29999999999998</v>
      </c>
      <c r="T262" s="7">
        <v>142.86000000000001</v>
      </c>
      <c r="U262" s="7">
        <v>150.90666666666672</v>
      </c>
      <c r="V262" s="7">
        <v>446.06666666666672</v>
      </c>
      <c r="W262" s="7">
        <v>155.6</v>
      </c>
      <c r="X262" s="7">
        <v>144.1</v>
      </c>
      <c r="Y262" s="7">
        <v>147.47666666666663</v>
      </c>
      <c r="Z262" s="7">
        <v>150.69999999999999</v>
      </c>
      <c r="AA262" s="7">
        <v>136.28333333333333</v>
      </c>
      <c r="AB262" s="7">
        <v>146.69333333333333</v>
      </c>
      <c r="AC262" s="7">
        <v>157.80333333333328</v>
      </c>
      <c r="AD262" s="7">
        <v>151.84666666666669</v>
      </c>
      <c r="AE262" s="7">
        <v>147.50999999999996</v>
      </c>
      <c r="AF262" s="7">
        <v>1038.313333333333</v>
      </c>
      <c r="AG262" s="7">
        <v>153.32999999999996</v>
      </c>
      <c r="AH262" s="7"/>
    </row>
    <row r="263" spans="1:34" x14ac:dyDescent="0.25">
      <c r="A263" s="48" t="s">
        <v>60</v>
      </c>
      <c r="B263">
        <v>2020</v>
      </c>
      <c r="C263" s="50" t="s">
        <v>167</v>
      </c>
      <c r="D263" s="7">
        <v>147.69696969696966</v>
      </c>
      <c r="E263" s="7">
        <v>184.17999999999998</v>
      </c>
      <c r="F263" s="7">
        <v>156.71818181818185</v>
      </c>
      <c r="G263" s="7">
        <v>152.9969696969697</v>
      </c>
      <c r="H263" s="7">
        <v>136.26363636363635</v>
      </c>
      <c r="I263" s="7">
        <v>147.43636363636361</v>
      </c>
      <c r="J263" s="7">
        <v>187.67575757575756</v>
      </c>
      <c r="K263" s="7">
        <v>149.42424242424246</v>
      </c>
      <c r="L263" s="7">
        <v>115.56363636363636</v>
      </c>
      <c r="M263" s="7">
        <v>157.8757575757576</v>
      </c>
      <c r="N263" s="7">
        <v>140.23636363636362</v>
      </c>
      <c r="O263" s="7">
        <v>161.81333333333339</v>
      </c>
      <c r="P263" s="7">
        <v>156.56666666666666</v>
      </c>
      <c r="Q263" s="7">
        <v>1994.4478787878788</v>
      </c>
      <c r="R263" s="7">
        <v>180.63</v>
      </c>
      <c r="S263" s="7">
        <v>152.29999999999998</v>
      </c>
      <c r="T263" s="7">
        <v>142.86000000000001</v>
      </c>
      <c r="U263" s="7">
        <v>150.90666666666672</v>
      </c>
      <c r="V263" s="7">
        <v>446.06666666666672</v>
      </c>
      <c r="W263" s="7">
        <v>155.71818181818179</v>
      </c>
      <c r="X263" s="7">
        <v>143.32727272727274</v>
      </c>
      <c r="Y263" s="7">
        <v>147.47666666666663</v>
      </c>
      <c r="Z263" s="7">
        <v>153.47272727272727</v>
      </c>
      <c r="AA263" s="7">
        <v>136.28333333333333</v>
      </c>
      <c r="AB263" s="7">
        <v>146.69333333333333</v>
      </c>
      <c r="AC263" s="7">
        <v>157.80333333333328</v>
      </c>
      <c r="AD263" s="7">
        <v>151.84666666666669</v>
      </c>
      <c r="AE263" s="7">
        <v>147.50999999999996</v>
      </c>
      <c r="AF263" s="7">
        <v>1041.0860606060603</v>
      </c>
      <c r="AG263" s="7">
        <v>153.32999999999996</v>
      </c>
    </row>
    <row r="264" spans="1:34" x14ac:dyDescent="0.25">
      <c r="A264" s="48" t="s">
        <v>85</v>
      </c>
      <c r="B264">
        <v>2020</v>
      </c>
      <c r="C264" s="50" t="s">
        <v>167</v>
      </c>
      <c r="D264" s="7">
        <v>147.69696969696966</v>
      </c>
      <c r="E264" s="7">
        <v>184.17999999999998</v>
      </c>
      <c r="F264" s="7">
        <v>156.71818181818185</v>
      </c>
      <c r="G264" s="7">
        <v>152.9969696969697</v>
      </c>
      <c r="H264" s="7">
        <v>136.26363636363635</v>
      </c>
      <c r="I264" s="7">
        <v>147.43636363636361</v>
      </c>
      <c r="J264" s="7">
        <v>187.67575757575756</v>
      </c>
      <c r="K264" s="7">
        <v>149.42424242424246</v>
      </c>
      <c r="L264" s="7">
        <v>115.56363636363636</v>
      </c>
      <c r="M264" s="7">
        <v>157.8757575757576</v>
      </c>
      <c r="N264" s="7">
        <v>140.23636363636362</v>
      </c>
      <c r="O264" s="7">
        <v>161.81333333333339</v>
      </c>
      <c r="P264" s="7">
        <v>156.56666666666666</v>
      </c>
      <c r="Q264" s="7">
        <v>1994.4478787878788</v>
      </c>
      <c r="R264" s="7">
        <v>180.63</v>
      </c>
      <c r="S264" s="7">
        <v>152.29999999999998</v>
      </c>
      <c r="T264" s="7">
        <v>142.86000000000001</v>
      </c>
      <c r="U264" s="7">
        <v>150.90666666666672</v>
      </c>
      <c r="V264" s="7">
        <v>446.06666666666672</v>
      </c>
      <c r="W264" s="7">
        <v>155.71818181818179</v>
      </c>
      <c r="X264" s="7">
        <v>143.32727272727274</v>
      </c>
      <c r="Y264" s="7">
        <v>147.47666666666663</v>
      </c>
      <c r="Z264" s="7">
        <v>153.47272727272727</v>
      </c>
      <c r="AA264" s="7">
        <v>136.28333333333333</v>
      </c>
      <c r="AB264" s="7">
        <v>146.69333333333333</v>
      </c>
      <c r="AC264" s="7">
        <v>157.80333333333328</v>
      </c>
      <c r="AD264" s="7">
        <v>151.84666666666669</v>
      </c>
      <c r="AE264" s="7">
        <v>147.50999999999996</v>
      </c>
      <c r="AF264" s="7">
        <v>1041.0860606060603</v>
      </c>
      <c r="AG264" s="7">
        <v>153.32999999999996</v>
      </c>
    </row>
    <row r="265" spans="1:34" x14ac:dyDescent="0.25">
      <c r="A265" s="48" t="s">
        <v>104</v>
      </c>
      <c r="B265">
        <v>2020</v>
      </c>
      <c r="C265" s="50" t="s">
        <v>167</v>
      </c>
      <c r="D265" s="7">
        <v>147.69696969696966</v>
      </c>
      <c r="E265" s="7">
        <v>184.17999999999998</v>
      </c>
      <c r="F265" s="7">
        <v>156.71818181818185</v>
      </c>
      <c r="G265" s="7">
        <v>152.9969696969697</v>
      </c>
      <c r="H265" s="7">
        <v>136.26363636363635</v>
      </c>
      <c r="I265" s="7">
        <v>147.43636363636361</v>
      </c>
      <c r="J265" s="7">
        <v>187.67575757575756</v>
      </c>
      <c r="K265" s="7">
        <v>149.42424242424246</v>
      </c>
      <c r="L265" s="7">
        <v>115.56363636363636</v>
      </c>
      <c r="M265" s="7">
        <v>157.8757575757576</v>
      </c>
      <c r="N265" s="7">
        <v>140.23636363636362</v>
      </c>
      <c r="O265" s="7">
        <v>161.81333333333339</v>
      </c>
      <c r="P265" s="7">
        <v>156.56666666666666</v>
      </c>
      <c r="Q265" s="7">
        <v>1994.4478787878788</v>
      </c>
      <c r="R265" s="7">
        <v>180.63</v>
      </c>
      <c r="S265" s="7">
        <v>152.29999999999998</v>
      </c>
      <c r="T265" s="7">
        <v>142.86000000000001</v>
      </c>
      <c r="U265" s="7">
        <v>150.90666666666672</v>
      </c>
      <c r="V265" s="7">
        <v>446.06666666666672</v>
      </c>
      <c r="W265" s="7">
        <v>155.71818181818179</v>
      </c>
      <c r="X265" s="7">
        <v>143.32727272727274</v>
      </c>
      <c r="Y265" s="7">
        <v>147.47666666666663</v>
      </c>
      <c r="Z265" s="7">
        <v>153.47272727272727</v>
      </c>
      <c r="AA265" s="7">
        <v>136.28333333333333</v>
      </c>
      <c r="AB265" s="7">
        <v>146.69333333333333</v>
      </c>
      <c r="AC265" s="7">
        <v>157.80333333333328</v>
      </c>
      <c r="AD265" s="7">
        <v>151.84666666666669</v>
      </c>
      <c r="AE265" s="7">
        <v>147.50999999999996</v>
      </c>
      <c r="AF265" s="7">
        <v>1041.0860606060603</v>
      </c>
      <c r="AG265" s="7">
        <v>153.32999999999996</v>
      </c>
      <c r="AH265" s="7"/>
    </row>
    <row r="266" spans="1:34" x14ac:dyDescent="0.25">
      <c r="A266" s="48" t="s">
        <v>60</v>
      </c>
      <c r="B266">
        <v>2020</v>
      </c>
      <c r="C266" s="50" t="s">
        <v>177</v>
      </c>
      <c r="D266" s="7">
        <v>148.19999999999999</v>
      </c>
      <c r="E266" s="7">
        <v>190.3</v>
      </c>
      <c r="F266" s="7">
        <v>149.4</v>
      </c>
      <c r="G266" s="7">
        <v>153.30000000000001</v>
      </c>
      <c r="H266" s="7">
        <v>138.19999999999999</v>
      </c>
      <c r="I266" s="7">
        <v>143.19999999999999</v>
      </c>
      <c r="J266" s="7">
        <v>148.9</v>
      </c>
      <c r="K266" s="7">
        <v>150.30000000000001</v>
      </c>
      <c r="L266" s="7">
        <v>113.2</v>
      </c>
      <c r="M266" s="7">
        <v>159.80000000000001</v>
      </c>
      <c r="N266" s="7">
        <v>142.1</v>
      </c>
      <c r="O266" s="7">
        <v>161.80000000000001</v>
      </c>
      <c r="P266" s="7">
        <v>152.30000000000001</v>
      </c>
      <c r="Q266" s="7">
        <v>1951</v>
      </c>
      <c r="R266" s="7">
        <v>182.4</v>
      </c>
      <c r="S266" s="7">
        <v>154.69999999999999</v>
      </c>
      <c r="T266" s="7">
        <v>150</v>
      </c>
      <c r="U266" s="7">
        <v>154.1</v>
      </c>
      <c r="V266" s="7">
        <v>458.79999999999995</v>
      </c>
      <c r="W266" s="7">
        <v>154.69999999999999</v>
      </c>
      <c r="X266" s="7">
        <v>144.9</v>
      </c>
      <c r="Y266" s="7">
        <v>151.69999999999999</v>
      </c>
      <c r="Z266" s="7">
        <v>158.19999999999999</v>
      </c>
      <c r="AA266" s="7">
        <v>141.4</v>
      </c>
      <c r="AB266" s="7">
        <v>153.19999999999999</v>
      </c>
      <c r="AC266" s="7">
        <v>161.80000000000001</v>
      </c>
      <c r="AD266" s="7">
        <v>151.19999999999999</v>
      </c>
      <c r="AE266" s="7">
        <v>151.69999999999999</v>
      </c>
      <c r="AF266" s="7">
        <v>1069.2</v>
      </c>
      <c r="AG266" s="7">
        <v>152.69999999999999</v>
      </c>
    </row>
    <row r="267" spans="1:34" x14ac:dyDescent="0.25">
      <c r="A267" s="48" t="s">
        <v>85</v>
      </c>
      <c r="B267">
        <v>2020</v>
      </c>
      <c r="C267" s="50" t="s">
        <v>177</v>
      </c>
      <c r="D267" s="7">
        <v>152.69999999999999</v>
      </c>
      <c r="E267" s="7">
        <v>197</v>
      </c>
      <c r="F267" s="7">
        <v>154.6</v>
      </c>
      <c r="G267" s="7">
        <v>153.4</v>
      </c>
      <c r="H267" s="7">
        <v>132.9</v>
      </c>
      <c r="I267" s="7">
        <v>151.80000000000001</v>
      </c>
      <c r="J267" s="7">
        <v>171.2</v>
      </c>
      <c r="K267" s="7">
        <v>152</v>
      </c>
      <c r="L267" s="7">
        <v>116.3</v>
      </c>
      <c r="M267" s="7">
        <v>158.80000000000001</v>
      </c>
      <c r="N267" s="7">
        <v>135.6</v>
      </c>
      <c r="O267" s="7">
        <v>161.69999999999999</v>
      </c>
      <c r="P267" s="7">
        <v>157</v>
      </c>
      <c r="Q267" s="7">
        <v>1994.9999999999998</v>
      </c>
      <c r="R267" s="7">
        <v>186.7</v>
      </c>
      <c r="S267" s="7">
        <v>149.1</v>
      </c>
      <c r="T267" s="7">
        <v>136.6</v>
      </c>
      <c r="U267" s="7">
        <v>147.19999999999999</v>
      </c>
      <c r="V267" s="7">
        <v>432.9</v>
      </c>
      <c r="W267" s="7">
        <v>154.69999999999999</v>
      </c>
      <c r="X267" s="7">
        <v>137.1</v>
      </c>
      <c r="Y267" s="7">
        <v>140.4</v>
      </c>
      <c r="Z267" s="7">
        <v>148.1</v>
      </c>
      <c r="AA267" s="7">
        <v>129.30000000000001</v>
      </c>
      <c r="AB267" s="7">
        <v>144.5</v>
      </c>
      <c r="AC267" s="7">
        <v>152.5</v>
      </c>
      <c r="AD267" s="7">
        <v>152.19999999999999</v>
      </c>
      <c r="AE267" s="7">
        <v>142</v>
      </c>
      <c r="AF267" s="7">
        <v>1009</v>
      </c>
      <c r="AG267" s="7">
        <v>150.80000000000001</v>
      </c>
    </row>
    <row r="268" spans="1:34" x14ac:dyDescent="0.25">
      <c r="A268" s="48" t="s">
        <v>104</v>
      </c>
      <c r="B268">
        <v>2020</v>
      </c>
      <c r="C268" s="50" t="s">
        <v>177</v>
      </c>
      <c r="D268" s="7">
        <v>149.6</v>
      </c>
      <c r="E268" s="7">
        <v>192.7</v>
      </c>
      <c r="F268" s="7">
        <v>151.4</v>
      </c>
      <c r="G268" s="7">
        <v>153.30000000000001</v>
      </c>
      <c r="H268" s="7">
        <v>136.30000000000001</v>
      </c>
      <c r="I268" s="7">
        <v>147.19999999999999</v>
      </c>
      <c r="J268" s="7">
        <v>156.5</v>
      </c>
      <c r="K268" s="7">
        <v>150.9</v>
      </c>
      <c r="L268" s="7">
        <v>114.2</v>
      </c>
      <c r="M268" s="7">
        <v>159.5</v>
      </c>
      <c r="N268" s="7">
        <v>139.4</v>
      </c>
      <c r="O268" s="7">
        <v>161.80000000000001</v>
      </c>
      <c r="P268" s="7">
        <v>154</v>
      </c>
      <c r="Q268" s="7">
        <v>1966.8000000000002</v>
      </c>
      <c r="R268" s="7">
        <v>183.5</v>
      </c>
      <c r="S268" s="7">
        <v>152.5</v>
      </c>
      <c r="T268" s="7">
        <v>144.4</v>
      </c>
      <c r="U268" s="7">
        <v>151.4</v>
      </c>
      <c r="V268" s="7">
        <v>448.29999999999995</v>
      </c>
      <c r="W268" s="7">
        <v>154.69999999999999</v>
      </c>
      <c r="X268" s="7">
        <v>141.9</v>
      </c>
      <c r="Y268" s="7">
        <v>146.4</v>
      </c>
      <c r="Z268" s="7">
        <v>154.4</v>
      </c>
      <c r="AA268" s="7">
        <v>135</v>
      </c>
      <c r="AB268" s="7">
        <v>148.30000000000001</v>
      </c>
      <c r="AC268" s="7">
        <v>156.4</v>
      </c>
      <c r="AD268" s="7">
        <v>151.6</v>
      </c>
      <c r="AE268" s="7">
        <v>147</v>
      </c>
      <c r="AF268" s="7">
        <v>1039.0999999999999</v>
      </c>
      <c r="AG268" s="7">
        <v>151.80000000000001</v>
      </c>
      <c r="AH268" s="7"/>
    </row>
    <row r="269" spans="1:34" x14ac:dyDescent="0.25">
      <c r="A269" s="48" t="s">
        <v>60</v>
      </c>
      <c r="B269">
        <v>2020</v>
      </c>
      <c r="C269" s="50" t="s">
        <v>194</v>
      </c>
      <c r="D269" s="7">
        <v>148.19999999999999</v>
      </c>
      <c r="E269" s="7">
        <v>190.3</v>
      </c>
      <c r="F269" s="7">
        <v>149.4</v>
      </c>
      <c r="G269" s="7">
        <v>153.30000000000001</v>
      </c>
      <c r="H269" s="7">
        <v>138.19999999999999</v>
      </c>
      <c r="I269" s="7">
        <v>143.19999999999999</v>
      </c>
      <c r="J269" s="7">
        <v>148.9</v>
      </c>
      <c r="K269" s="7">
        <v>150.30000000000001</v>
      </c>
      <c r="L269" s="7">
        <v>113.2</v>
      </c>
      <c r="M269" s="7">
        <v>159.80000000000001</v>
      </c>
      <c r="N269" s="7">
        <v>142.1</v>
      </c>
      <c r="O269" s="7">
        <v>161.80000000000001</v>
      </c>
      <c r="P269" s="7">
        <v>152.30000000000001</v>
      </c>
      <c r="Q269" s="7">
        <v>1951</v>
      </c>
      <c r="R269" s="7">
        <v>182.4</v>
      </c>
      <c r="S269" s="7">
        <v>154.69999999999999</v>
      </c>
      <c r="T269" s="7">
        <v>150</v>
      </c>
      <c r="U269" s="7">
        <v>154.1</v>
      </c>
      <c r="V269" s="7">
        <v>458.79999999999995</v>
      </c>
      <c r="W269" s="7">
        <v>154.69999999999999</v>
      </c>
      <c r="X269" s="7">
        <v>144.9</v>
      </c>
      <c r="Y269" s="7">
        <v>151.69999999999999</v>
      </c>
      <c r="Z269" s="7">
        <v>158.19999999999999</v>
      </c>
      <c r="AA269" s="7">
        <v>141.4</v>
      </c>
      <c r="AB269" s="7">
        <v>153.19999999999999</v>
      </c>
      <c r="AC269" s="7">
        <v>161.80000000000001</v>
      </c>
      <c r="AD269" s="7">
        <v>151.19999999999999</v>
      </c>
      <c r="AE269" s="7">
        <v>151.69999999999999</v>
      </c>
      <c r="AF269" s="7">
        <v>1069.2</v>
      </c>
      <c r="AG269" s="7">
        <v>152.69999999999999</v>
      </c>
    </row>
    <row r="270" spans="1:34" x14ac:dyDescent="0.25">
      <c r="A270" s="48" t="s">
        <v>85</v>
      </c>
      <c r="B270">
        <v>2020</v>
      </c>
      <c r="C270" s="50" t="s">
        <v>194</v>
      </c>
      <c r="D270" s="7">
        <v>152.69999999999999</v>
      </c>
      <c r="E270" s="7">
        <v>197</v>
      </c>
      <c r="F270" s="7">
        <v>154.6</v>
      </c>
      <c r="G270" s="7">
        <v>153.4</v>
      </c>
      <c r="H270" s="7">
        <v>132.9</v>
      </c>
      <c r="I270" s="7">
        <v>151.80000000000001</v>
      </c>
      <c r="J270" s="7">
        <v>171.2</v>
      </c>
      <c r="K270" s="7">
        <v>152</v>
      </c>
      <c r="L270" s="7">
        <v>116.3</v>
      </c>
      <c r="M270" s="7">
        <v>158.80000000000001</v>
      </c>
      <c r="N270" s="7">
        <v>135.6</v>
      </c>
      <c r="O270" s="7">
        <v>161.69999999999999</v>
      </c>
      <c r="P270" s="7">
        <v>157</v>
      </c>
      <c r="Q270" s="7">
        <v>1994.9999999999998</v>
      </c>
      <c r="R270" s="7">
        <v>186.7</v>
      </c>
      <c r="S270" s="7">
        <v>149.1</v>
      </c>
      <c r="T270" s="7">
        <v>136.6</v>
      </c>
      <c r="U270" s="7">
        <v>147.19999999999999</v>
      </c>
      <c r="V270" s="7">
        <v>432.9</v>
      </c>
      <c r="W270" s="7">
        <v>154.69999999999999</v>
      </c>
      <c r="X270" s="7">
        <v>137.1</v>
      </c>
      <c r="Y270" s="7">
        <v>140.4</v>
      </c>
      <c r="Z270" s="7">
        <v>148.1</v>
      </c>
      <c r="AA270" s="7">
        <v>129.30000000000001</v>
      </c>
      <c r="AB270" s="7">
        <v>144.5</v>
      </c>
      <c r="AC270" s="7">
        <v>152.5</v>
      </c>
      <c r="AD270" s="7">
        <v>152.19999999999999</v>
      </c>
      <c r="AE270" s="7">
        <v>142</v>
      </c>
      <c r="AF270" s="7">
        <v>1009</v>
      </c>
      <c r="AG270" s="7">
        <v>150.80000000000001</v>
      </c>
    </row>
    <row r="271" spans="1:34" x14ac:dyDescent="0.25">
      <c r="A271" s="48" t="s">
        <v>104</v>
      </c>
      <c r="B271">
        <v>2020</v>
      </c>
      <c r="C271" s="50" t="s">
        <v>194</v>
      </c>
      <c r="D271" s="7">
        <v>149.6</v>
      </c>
      <c r="E271" s="7">
        <v>192.7</v>
      </c>
      <c r="F271" s="7">
        <v>151.4</v>
      </c>
      <c r="G271" s="7">
        <v>153.30000000000001</v>
      </c>
      <c r="H271" s="7">
        <v>136.30000000000001</v>
      </c>
      <c r="I271" s="7">
        <v>147.19999999999999</v>
      </c>
      <c r="J271" s="7">
        <v>156.5</v>
      </c>
      <c r="K271" s="7">
        <v>150.9</v>
      </c>
      <c r="L271" s="7">
        <v>114.2</v>
      </c>
      <c r="M271" s="7">
        <v>159.5</v>
      </c>
      <c r="N271" s="7">
        <v>139.4</v>
      </c>
      <c r="O271" s="7">
        <v>161.80000000000001</v>
      </c>
      <c r="P271" s="7">
        <v>154</v>
      </c>
      <c r="Q271" s="7">
        <v>1966.8000000000002</v>
      </c>
      <c r="R271" s="7">
        <v>183.5</v>
      </c>
      <c r="S271" s="7">
        <v>152.5</v>
      </c>
      <c r="T271" s="7">
        <v>144.4</v>
      </c>
      <c r="U271" s="7">
        <v>151.4</v>
      </c>
      <c r="V271" s="7">
        <v>448.29999999999995</v>
      </c>
      <c r="W271" s="7">
        <v>154.69999999999999</v>
      </c>
      <c r="X271" s="7">
        <v>141.9</v>
      </c>
      <c r="Y271" s="7">
        <v>146.4</v>
      </c>
      <c r="Z271" s="7">
        <v>154.4</v>
      </c>
      <c r="AA271" s="7">
        <v>135</v>
      </c>
      <c r="AB271" s="7">
        <v>148.30000000000001</v>
      </c>
      <c r="AC271" s="7">
        <v>156.4</v>
      </c>
      <c r="AD271" s="7">
        <v>151.6</v>
      </c>
      <c r="AE271" s="7">
        <v>147</v>
      </c>
      <c r="AF271" s="7">
        <v>1039.0999999999999</v>
      </c>
      <c r="AG271" s="7">
        <v>151.80000000000001</v>
      </c>
      <c r="AH271" s="7"/>
    </row>
    <row r="272" spans="1:34" x14ac:dyDescent="0.25">
      <c r="A272" s="48" t="s">
        <v>60</v>
      </c>
      <c r="B272">
        <v>2020</v>
      </c>
      <c r="C272" s="50" t="s">
        <v>213</v>
      </c>
      <c r="D272" s="7">
        <v>147.6</v>
      </c>
      <c r="E272" s="7">
        <v>187.2</v>
      </c>
      <c r="F272" s="7">
        <v>148.4</v>
      </c>
      <c r="G272" s="7">
        <v>153.30000000000001</v>
      </c>
      <c r="H272" s="7">
        <v>139.80000000000001</v>
      </c>
      <c r="I272" s="7">
        <v>146.9</v>
      </c>
      <c r="J272" s="7">
        <v>171</v>
      </c>
      <c r="K272" s="7">
        <v>149.9</v>
      </c>
      <c r="L272" s="7">
        <v>114.2</v>
      </c>
      <c r="M272" s="7">
        <v>160</v>
      </c>
      <c r="N272" s="7">
        <v>143.5</v>
      </c>
      <c r="O272" s="7">
        <v>161.5</v>
      </c>
      <c r="P272" s="7">
        <v>155.30000000000001</v>
      </c>
      <c r="Q272" s="7">
        <v>1978.6</v>
      </c>
      <c r="R272" s="7">
        <v>180.9</v>
      </c>
      <c r="S272" s="7">
        <v>155.1</v>
      </c>
      <c r="T272" s="7">
        <v>149.30000000000001</v>
      </c>
      <c r="U272" s="7">
        <v>154.30000000000001</v>
      </c>
      <c r="V272" s="7">
        <v>458.7</v>
      </c>
      <c r="W272" s="7">
        <v>155.5</v>
      </c>
      <c r="X272" s="7">
        <v>145.80000000000001</v>
      </c>
      <c r="Y272" s="7">
        <v>151.9</v>
      </c>
      <c r="Z272" s="7">
        <v>158.80000000000001</v>
      </c>
      <c r="AA272" s="7">
        <v>143.6</v>
      </c>
      <c r="AB272" s="7">
        <v>152.19999999999999</v>
      </c>
      <c r="AC272" s="7">
        <v>162.69999999999999</v>
      </c>
      <c r="AD272" s="7">
        <v>153.6</v>
      </c>
      <c r="AE272" s="7">
        <v>153</v>
      </c>
      <c r="AF272" s="7">
        <v>1075.8000000000002</v>
      </c>
      <c r="AG272" s="7">
        <v>154.69999999999999</v>
      </c>
    </row>
    <row r="273" spans="1:34" x14ac:dyDescent="0.25">
      <c r="A273" s="48" t="s">
        <v>85</v>
      </c>
      <c r="B273">
        <v>2020</v>
      </c>
      <c r="C273" s="50" t="s">
        <v>213</v>
      </c>
      <c r="D273" s="7">
        <v>151.6</v>
      </c>
      <c r="E273" s="7">
        <v>197.8</v>
      </c>
      <c r="F273" s="7">
        <v>154.5</v>
      </c>
      <c r="G273" s="7">
        <v>153.4</v>
      </c>
      <c r="H273" s="7">
        <v>133.4</v>
      </c>
      <c r="I273" s="7">
        <v>154.5</v>
      </c>
      <c r="J273" s="7">
        <v>191.9</v>
      </c>
      <c r="K273" s="7">
        <v>151.30000000000001</v>
      </c>
      <c r="L273" s="7">
        <v>116.8</v>
      </c>
      <c r="M273" s="7">
        <v>160</v>
      </c>
      <c r="N273" s="7">
        <v>136.5</v>
      </c>
      <c r="O273" s="7">
        <v>163.30000000000001</v>
      </c>
      <c r="P273" s="7">
        <v>159.9</v>
      </c>
      <c r="Q273" s="7">
        <v>2024.8999999999999</v>
      </c>
      <c r="R273" s="7">
        <v>187.2</v>
      </c>
      <c r="S273" s="7">
        <v>150</v>
      </c>
      <c r="T273" s="7">
        <v>135.19999999999999</v>
      </c>
      <c r="U273" s="7">
        <v>147.80000000000001</v>
      </c>
      <c r="V273" s="7">
        <v>433</v>
      </c>
      <c r="W273" s="7">
        <v>155.5</v>
      </c>
      <c r="X273" s="7">
        <v>138.30000000000001</v>
      </c>
      <c r="Y273" s="7">
        <v>144.5</v>
      </c>
      <c r="Z273" s="7">
        <v>148.69999999999999</v>
      </c>
      <c r="AA273" s="7">
        <v>133.9</v>
      </c>
      <c r="AB273" s="7">
        <v>141.19999999999999</v>
      </c>
      <c r="AC273" s="7">
        <v>155.5</v>
      </c>
      <c r="AD273" s="7">
        <v>155.19999999999999</v>
      </c>
      <c r="AE273" s="7">
        <v>144.80000000000001</v>
      </c>
      <c r="AF273" s="7">
        <v>1023.8</v>
      </c>
      <c r="AG273" s="7">
        <v>152.9</v>
      </c>
    </row>
    <row r="274" spans="1:34" x14ac:dyDescent="0.25">
      <c r="A274" s="48" t="s">
        <v>104</v>
      </c>
      <c r="B274">
        <v>2020</v>
      </c>
      <c r="C274" s="50" t="s">
        <v>213</v>
      </c>
      <c r="D274" s="7">
        <v>148.9</v>
      </c>
      <c r="E274" s="7">
        <v>190.9</v>
      </c>
      <c r="F274" s="7">
        <v>150.80000000000001</v>
      </c>
      <c r="G274" s="7">
        <v>153.30000000000001</v>
      </c>
      <c r="H274" s="7">
        <v>137.4</v>
      </c>
      <c r="I274" s="7">
        <v>150.4</v>
      </c>
      <c r="J274" s="7">
        <v>178.1</v>
      </c>
      <c r="K274" s="7">
        <v>150.4</v>
      </c>
      <c r="L274" s="7">
        <v>115.1</v>
      </c>
      <c r="M274" s="7">
        <v>160</v>
      </c>
      <c r="N274" s="7">
        <v>140.6</v>
      </c>
      <c r="O274" s="7">
        <v>162.30000000000001</v>
      </c>
      <c r="P274" s="7">
        <v>157</v>
      </c>
      <c r="Q274" s="7">
        <v>1995.1999999999998</v>
      </c>
      <c r="R274" s="7">
        <v>182.6</v>
      </c>
      <c r="S274" s="7">
        <v>153.1</v>
      </c>
      <c r="T274" s="7">
        <v>143.4</v>
      </c>
      <c r="U274" s="7">
        <v>151.69999999999999</v>
      </c>
      <c r="V274" s="7">
        <v>448.2</v>
      </c>
      <c r="W274" s="7">
        <v>155.5</v>
      </c>
      <c r="X274" s="7">
        <v>143</v>
      </c>
      <c r="Y274" s="7">
        <v>148.4</v>
      </c>
      <c r="Z274" s="7">
        <v>155</v>
      </c>
      <c r="AA274" s="7">
        <v>138.5</v>
      </c>
      <c r="AB274" s="7">
        <v>146</v>
      </c>
      <c r="AC274" s="7">
        <v>158.5</v>
      </c>
      <c r="AD274" s="7">
        <v>154.30000000000001</v>
      </c>
      <c r="AE274" s="7">
        <v>149</v>
      </c>
      <c r="AF274" s="7">
        <v>1049.7</v>
      </c>
      <c r="AG274" s="7">
        <v>153.9</v>
      </c>
      <c r="AH274" s="7"/>
    </row>
    <row r="275" spans="1:34" x14ac:dyDescent="0.25">
      <c r="A275" s="48" t="s">
        <v>60</v>
      </c>
      <c r="B275">
        <v>2020</v>
      </c>
      <c r="C275" s="50" t="s">
        <v>228</v>
      </c>
      <c r="D275" s="7">
        <v>146.9</v>
      </c>
      <c r="E275" s="7">
        <v>183.9</v>
      </c>
      <c r="F275" s="7">
        <v>149.5</v>
      </c>
      <c r="G275" s="7">
        <v>153.4</v>
      </c>
      <c r="H275" s="7">
        <v>140.4</v>
      </c>
      <c r="I275" s="7">
        <v>147</v>
      </c>
      <c r="J275" s="7">
        <v>178.8</v>
      </c>
      <c r="K275" s="7">
        <v>149.30000000000001</v>
      </c>
      <c r="L275" s="7">
        <v>115.1</v>
      </c>
      <c r="M275" s="7">
        <v>160</v>
      </c>
      <c r="N275" s="7">
        <v>145.4</v>
      </c>
      <c r="O275" s="7">
        <v>161.6</v>
      </c>
      <c r="P275" s="7">
        <v>156.1</v>
      </c>
      <c r="Q275" s="7">
        <v>1987.3999999999999</v>
      </c>
      <c r="R275" s="7">
        <v>182.9</v>
      </c>
      <c r="S275" s="7">
        <v>155.4</v>
      </c>
      <c r="T275" s="7">
        <v>149.9</v>
      </c>
      <c r="U275" s="7">
        <v>154.6</v>
      </c>
      <c r="V275" s="7">
        <v>459.9</v>
      </c>
      <c r="W275" s="7">
        <v>156.30000000000001</v>
      </c>
      <c r="X275" s="7">
        <v>146.4</v>
      </c>
      <c r="Y275" s="7">
        <v>151.6</v>
      </c>
      <c r="Z275" s="7">
        <v>159.1</v>
      </c>
      <c r="AA275" s="7">
        <v>144.6</v>
      </c>
      <c r="AB275" s="7">
        <v>152.80000000000001</v>
      </c>
      <c r="AC275" s="7">
        <v>161.1</v>
      </c>
      <c r="AD275" s="7">
        <v>157.4</v>
      </c>
      <c r="AE275" s="7">
        <v>153.69999999999999</v>
      </c>
      <c r="AF275" s="7">
        <v>1080.3</v>
      </c>
      <c r="AG275" s="7">
        <v>155.4</v>
      </c>
    </row>
    <row r="276" spans="1:34" x14ac:dyDescent="0.25">
      <c r="A276" s="48" t="s">
        <v>85</v>
      </c>
      <c r="B276">
        <v>2020</v>
      </c>
      <c r="C276" s="50" t="s">
        <v>228</v>
      </c>
      <c r="D276" s="7">
        <v>151.5</v>
      </c>
      <c r="E276" s="7">
        <v>193.1</v>
      </c>
      <c r="F276" s="7">
        <v>157.30000000000001</v>
      </c>
      <c r="G276" s="7">
        <v>153.9</v>
      </c>
      <c r="H276" s="7">
        <v>134.4</v>
      </c>
      <c r="I276" s="7">
        <v>155.4</v>
      </c>
      <c r="J276" s="7">
        <v>202</v>
      </c>
      <c r="K276" s="7">
        <v>150.80000000000001</v>
      </c>
      <c r="L276" s="7">
        <v>118.9</v>
      </c>
      <c r="M276" s="7">
        <v>160.9</v>
      </c>
      <c r="N276" s="7">
        <v>137.69999999999999</v>
      </c>
      <c r="O276" s="7">
        <v>164.4</v>
      </c>
      <c r="P276" s="7">
        <v>161.30000000000001</v>
      </c>
      <c r="Q276" s="7">
        <v>2041.6000000000001</v>
      </c>
      <c r="R276" s="7">
        <v>188.7</v>
      </c>
      <c r="S276" s="7">
        <v>150.19999999999999</v>
      </c>
      <c r="T276" s="7">
        <v>136.30000000000001</v>
      </c>
      <c r="U276" s="7">
        <v>148.1</v>
      </c>
      <c r="V276" s="7">
        <v>434.6</v>
      </c>
      <c r="W276" s="7">
        <v>156.30000000000001</v>
      </c>
      <c r="X276" s="7">
        <v>137.19999999999999</v>
      </c>
      <c r="Y276" s="7">
        <v>145.4</v>
      </c>
      <c r="Z276" s="7">
        <v>150</v>
      </c>
      <c r="AA276" s="7">
        <v>135.1</v>
      </c>
      <c r="AB276" s="7">
        <v>141.80000000000001</v>
      </c>
      <c r="AC276" s="7">
        <v>154.9</v>
      </c>
      <c r="AD276" s="7">
        <v>159.80000000000001</v>
      </c>
      <c r="AE276" s="7">
        <v>146</v>
      </c>
      <c r="AF276" s="7">
        <v>1033</v>
      </c>
      <c r="AG276" s="7">
        <v>154</v>
      </c>
    </row>
    <row r="277" spans="1:34" x14ac:dyDescent="0.25">
      <c r="A277" s="48" t="s">
        <v>104</v>
      </c>
      <c r="B277">
        <v>2020</v>
      </c>
      <c r="C277" s="50" t="s">
        <v>228</v>
      </c>
      <c r="D277" s="7">
        <v>148.4</v>
      </c>
      <c r="E277" s="7">
        <v>187.1</v>
      </c>
      <c r="F277" s="7">
        <v>152.5</v>
      </c>
      <c r="G277" s="7">
        <v>153.6</v>
      </c>
      <c r="H277" s="7">
        <v>138.19999999999999</v>
      </c>
      <c r="I277" s="7">
        <v>150.9</v>
      </c>
      <c r="J277" s="7">
        <v>186.7</v>
      </c>
      <c r="K277" s="7">
        <v>149.80000000000001</v>
      </c>
      <c r="L277" s="7">
        <v>116.4</v>
      </c>
      <c r="M277" s="7">
        <v>160.30000000000001</v>
      </c>
      <c r="N277" s="7">
        <v>142.19999999999999</v>
      </c>
      <c r="O277" s="7">
        <v>162.9</v>
      </c>
      <c r="P277" s="7">
        <v>158</v>
      </c>
      <c r="Q277" s="7">
        <v>2007</v>
      </c>
      <c r="R277" s="7">
        <v>184.4</v>
      </c>
      <c r="S277" s="7">
        <v>153.4</v>
      </c>
      <c r="T277" s="7">
        <v>144.30000000000001</v>
      </c>
      <c r="U277" s="7">
        <v>152</v>
      </c>
      <c r="V277" s="7">
        <v>449.70000000000005</v>
      </c>
      <c r="W277" s="7">
        <v>156.30000000000001</v>
      </c>
      <c r="X277" s="7">
        <v>142.9</v>
      </c>
      <c r="Y277" s="7">
        <v>148.69999999999999</v>
      </c>
      <c r="Z277" s="7">
        <v>155.6</v>
      </c>
      <c r="AA277" s="7">
        <v>139.6</v>
      </c>
      <c r="AB277" s="7">
        <v>146.6</v>
      </c>
      <c r="AC277" s="7">
        <v>157.5</v>
      </c>
      <c r="AD277" s="7">
        <v>158.4</v>
      </c>
      <c r="AE277" s="7">
        <v>150</v>
      </c>
      <c r="AF277" s="7">
        <v>1056.4000000000001</v>
      </c>
      <c r="AG277" s="7">
        <v>154.69999999999999</v>
      </c>
      <c r="AH277" s="7"/>
    </row>
    <row r="278" spans="1:34" x14ac:dyDescent="0.25">
      <c r="A278" s="48" t="s">
        <v>60</v>
      </c>
      <c r="B278">
        <v>2020</v>
      </c>
      <c r="C278" s="50" t="s">
        <v>238</v>
      </c>
      <c r="D278" s="7">
        <v>146</v>
      </c>
      <c r="E278" s="7">
        <v>186.3</v>
      </c>
      <c r="F278" s="7">
        <v>159.19999999999999</v>
      </c>
      <c r="G278" s="7">
        <v>153.6</v>
      </c>
      <c r="H278" s="7">
        <v>142.6</v>
      </c>
      <c r="I278" s="7">
        <v>147.19999999999999</v>
      </c>
      <c r="J278" s="7">
        <v>200.6</v>
      </c>
      <c r="K278" s="7">
        <v>150.30000000000001</v>
      </c>
      <c r="L278" s="7">
        <v>115.3</v>
      </c>
      <c r="M278" s="7">
        <v>160.9</v>
      </c>
      <c r="N278" s="7">
        <v>147.4</v>
      </c>
      <c r="O278" s="7">
        <v>161.9</v>
      </c>
      <c r="P278" s="7">
        <v>159.6</v>
      </c>
      <c r="Q278" s="7">
        <v>2030.9</v>
      </c>
      <c r="R278" s="7">
        <v>182.7</v>
      </c>
      <c r="S278" s="7">
        <v>155.69999999999999</v>
      </c>
      <c r="T278" s="7">
        <v>150.6</v>
      </c>
      <c r="U278" s="7">
        <v>155</v>
      </c>
      <c r="V278" s="7">
        <v>461.29999999999995</v>
      </c>
      <c r="W278" s="7">
        <v>156.5</v>
      </c>
      <c r="X278" s="7">
        <v>146.80000000000001</v>
      </c>
      <c r="Y278" s="7">
        <v>152</v>
      </c>
      <c r="Z278" s="7">
        <v>159.5</v>
      </c>
      <c r="AA278" s="7">
        <v>146.4</v>
      </c>
      <c r="AB278" s="7">
        <v>152.4</v>
      </c>
      <c r="AC278" s="7">
        <v>162.5</v>
      </c>
      <c r="AD278" s="7">
        <v>156.19999999999999</v>
      </c>
      <c r="AE278" s="7">
        <v>154.30000000000001</v>
      </c>
      <c r="AF278" s="7">
        <v>1083.3</v>
      </c>
      <c r="AG278" s="7">
        <v>157.5</v>
      </c>
    </row>
    <row r="279" spans="1:34" x14ac:dyDescent="0.25">
      <c r="A279" s="48" t="s">
        <v>85</v>
      </c>
      <c r="B279">
        <v>2020</v>
      </c>
      <c r="C279" s="50" t="s">
        <v>238</v>
      </c>
      <c r="D279" s="7">
        <v>150.6</v>
      </c>
      <c r="E279" s="7">
        <v>193.7</v>
      </c>
      <c r="F279" s="7">
        <v>164.8</v>
      </c>
      <c r="G279" s="7">
        <v>153.69999999999999</v>
      </c>
      <c r="H279" s="7">
        <v>135.69999999999999</v>
      </c>
      <c r="I279" s="7">
        <v>155.69999999999999</v>
      </c>
      <c r="J279" s="7">
        <v>226</v>
      </c>
      <c r="K279" s="7">
        <v>152.19999999999999</v>
      </c>
      <c r="L279" s="7">
        <v>118.1</v>
      </c>
      <c r="M279" s="7">
        <v>161.30000000000001</v>
      </c>
      <c r="N279" s="7">
        <v>139.19999999999999</v>
      </c>
      <c r="O279" s="7">
        <v>164.8</v>
      </c>
      <c r="P279" s="7">
        <v>164.4</v>
      </c>
      <c r="Q279" s="7">
        <v>2080.1999999999998</v>
      </c>
      <c r="R279" s="7">
        <v>188.7</v>
      </c>
      <c r="S279" s="7">
        <v>150.5</v>
      </c>
      <c r="T279" s="7">
        <v>136.1</v>
      </c>
      <c r="U279" s="7">
        <v>148.30000000000001</v>
      </c>
      <c r="V279" s="7">
        <v>434.90000000000003</v>
      </c>
      <c r="W279" s="7">
        <v>156.5</v>
      </c>
      <c r="X279" s="7">
        <v>137.1</v>
      </c>
      <c r="Y279" s="7">
        <v>145.1</v>
      </c>
      <c r="Z279" s="7">
        <v>151</v>
      </c>
      <c r="AA279" s="7">
        <v>135.4</v>
      </c>
      <c r="AB279" s="7">
        <v>142</v>
      </c>
      <c r="AC279" s="7">
        <v>155.69999999999999</v>
      </c>
      <c r="AD279" s="7">
        <v>158.1</v>
      </c>
      <c r="AE279" s="7">
        <v>146.19999999999999</v>
      </c>
      <c r="AF279" s="7">
        <v>1033.5</v>
      </c>
      <c r="AG279" s="7">
        <v>155.19999999999999</v>
      </c>
    </row>
    <row r="280" spans="1:34" x14ac:dyDescent="0.25">
      <c r="A280" s="48" t="s">
        <v>104</v>
      </c>
      <c r="B280">
        <v>2020</v>
      </c>
      <c r="C280" s="50" t="s">
        <v>238</v>
      </c>
      <c r="D280" s="7">
        <v>147.5</v>
      </c>
      <c r="E280" s="7">
        <v>188.9</v>
      </c>
      <c r="F280" s="7">
        <v>161.4</v>
      </c>
      <c r="G280" s="7">
        <v>153.6</v>
      </c>
      <c r="H280" s="7">
        <v>140.1</v>
      </c>
      <c r="I280" s="7">
        <v>151.19999999999999</v>
      </c>
      <c r="J280" s="7">
        <v>209.2</v>
      </c>
      <c r="K280" s="7">
        <v>150.9</v>
      </c>
      <c r="L280" s="7">
        <v>116.2</v>
      </c>
      <c r="M280" s="7">
        <v>161</v>
      </c>
      <c r="N280" s="7">
        <v>144</v>
      </c>
      <c r="O280" s="7">
        <v>163.19999999999999</v>
      </c>
      <c r="P280" s="7">
        <v>161.4</v>
      </c>
      <c r="Q280" s="7">
        <v>2048.6000000000004</v>
      </c>
      <c r="R280" s="7">
        <v>184.3</v>
      </c>
      <c r="S280" s="7">
        <v>153.69999999999999</v>
      </c>
      <c r="T280" s="7">
        <v>144.6</v>
      </c>
      <c r="U280" s="7">
        <v>152.30000000000001</v>
      </c>
      <c r="V280" s="7">
        <v>450.59999999999997</v>
      </c>
      <c r="W280" s="7">
        <v>156.5</v>
      </c>
      <c r="X280" s="7">
        <v>143.1</v>
      </c>
      <c r="Y280" s="7">
        <v>148.69999999999999</v>
      </c>
      <c r="Z280" s="7">
        <v>156.30000000000001</v>
      </c>
      <c r="AA280" s="7">
        <v>140.6</v>
      </c>
      <c r="AB280" s="7">
        <v>146.5</v>
      </c>
      <c r="AC280" s="7">
        <v>158.5</v>
      </c>
      <c r="AD280" s="7">
        <v>157</v>
      </c>
      <c r="AE280" s="7">
        <v>150.4</v>
      </c>
      <c r="AF280" s="7">
        <v>1058</v>
      </c>
      <c r="AG280" s="7">
        <v>156.4</v>
      </c>
      <c r="AH280" s="7"/>
    </row>
    <row r="281" spans="1:34" x14ac:dyDescent="0.25">
      <c r="A281" s="48" t="s">
        <v>60</v>
      </c>
      <c r="B281">
        <v>2020</v>
      </c>
      <c r="C281" s="50" t="s">
        <v>264</v>
      </c>
      <c r="D281" s="7">
        <v>145.4</v>
      </c>
      <c r="E281" s="7">
        <v>188.6</v>
      </c>
      <c r="F281" s="7">
        <v>171.6</v>
      </c>
      <c r="G281" s="7">
        <v>153.80000000000001</v>
      </c>
      <c r="H281" s="7">
        <v>145.4</v>
      </c>
      <c r="I281" s="7">
        <v>146.5</v>
      </c>
      <c r="J281" s="7">
        <v>222.2</v>
      </c>
      <c r="K281" s="7">
        <v>155.9</v>
      </c>
      <c r="L281" s="7">
        <v>114.9</v>
      </c>
      <c r="M281" s="7">
        <v>162</v>
      </c>
      <c r="N281" s="7">
        <v>150</v>
      </c>
      <c r="O281" s="7">
        <v>162.69999999999999</v>
      </c>
      <c r="P281" s="7">
        <v>163.4</v>
      </c>
      <c r="Q281" s="7">
        <v>2082.4</v>
      </c>
      <c r="R281" s="7">
        <v>183.4</v>
      </c>
      <c r="S281" s="7">
        <v>156.30000000000001</v>
      </c>
      <c r="T281" s="7">
        <v>151</v>
      </c>
      <c r="U281" s="7">
        <v>155.5</v>
      </c>
      <c r="V281" s="7">
        <v>462.8</v>
      </c>
      <c r="W281" s="7">
        <v>158</v>
      </c>
      <c r="X281" s="7">
        <v>147.5</v>
      </c>
      <c r="Y281" s="7">
        <v>152.80000000000001</v>
      </c>
      <c r="Z281" s="7">
        <v>160.4</v>
      </c>
      <c r="AA281" s="7">
        <v>146.1</v>
      </c>
      <c r="AB281" s="7">
        <v>153.6</v>
      </c>
      <c r="AC281" s="7">
        <v>161.6</v>
      </c>
      <c r="AD281" s="7">
        <v>156.19999999999999</v>
      </c>
      <c r="AE281" s="7">
        <v>154.5</v>
      </c>
      <c r="AF281" s="7">
        <v>1085.2</v>
      </c>
      <c r="AG281" s="7">
        <v>159.80000000000001</v>
      </c>
    </row>
    <row r="282" spans="1:34" x14ac:dyDescent="0.25">
      <c r="A282" s="48" t="s">
        <v>85</v>
      </c>
      <c r="B282">
        <v>2020</v>
      </c>
      <c r="C282" s="50" t="s">
        <v>264</v>
      </c>
      <c r="D282" s="7">
        <v>149.69999999999999</v>
      </c>
      <c r="E282" s="7">
        <v>195.5</v>
      </c>
      <c r="F282" s="7">
        <v>176.9</v>
      </c>
      <c r="G282" s="7">
        <v>153.9</v>
      </c>
      <c r="H282" s="7">
        <v>138</v>
      </c>
      <c r="I282" s="7">
        <v>150.5</v>
      </c>
      <c r="J282" s="7">
        <v>245.3</v>
      </c>
      <c r="K282" s="7">
        <v>158.69999999999999</v>
      </c>
      <c r="L282" s="7">
        <v>117.2</v>
      </c>
      <c r="M282" s="7">
        <v>161.4</v>
      </c>
      <c r="N282" s="7">
        <v>141.5</v>
      </c>
      <c r="O282" s="7">
        <v>165.1</v>
      </c>
      <c r="P282" s="7">
        <v>167</v>
      </c>
      <c r="Q282" s="7">
        <v>2120.6999999999998</v>
      </c>
      <c r="R282" s="7">
        <v>188.8</v>
      </c>
      <c r="S282" s="7">
        <v>151.1</v>
      </c>
      <c r="T282" s="7">
        <v>136.4</v>
      </c>
      <c r="U282" s="7">
        <v>148.80000000000001</v>
      </c>
      <c r="V282" s="7">
        <v>436.3</v>
      </c>
      <c r="W282" s="7">
        <v>158</v>
      </c>
      <c r="X282" s="7">
        <v>137.30000000000001</v>
      </c>
      <c r="Y282" s="7">
        <v>145.1</v>
      </c>
      <c r="Z282" s="7">
        <v>152</v>
      </c>
      <c r="AA282" s="7">
        <v>135.19999999999999</v>
      </c>
      <c r="AB282" s="7">
        <v>144.4</v>
      </c>
      <c r="AC282" s="7">
        <v>156.4</v>
      </c>
      <c r="AD282" s="7">
        <v>157.9</v>
      </c>
      <c r="AE282" s="7">
        <v>146.6</v>
      </c>
      <c r="AF282" s="7">
        <v>1037.5999999999999</v>
      </c>
      <c r="AG282" s="7">
        <v>156.69999999999999</v>
      </c>
    </row>
    <row r="283" spans="1:34" x14ac:dyDescent="0.25">
      <c r="A283" s="48" t="s">
        <v>104</v>
      </c>
      <c r="B283">
        <v>2020</v>
      </c>
      <c r="C283" s="50" t="s">
        <v>264</v>
      </c>
      <c r="D283" s="7">
        <v>146.80000000000001</v>
      </c>
      <c r="E283" s="7">
        <v>191</v>
      </c>
      <c r="F283" s="7">
        <v>173.6</v>
      </c>
      <c r="G283" s="7">
        <v>153.80000000000001</v>
      </c>
      <c r="H283" s="7">
        <v>142.69999999999999</v>
      </c>
      <c r="I283" s="7">
        <v>148.4</v>
      </c>
      <c r="J283" s="7">
        <v>230</v>
      </c>
      <c r="K283" s="7">
        <v>156.80000000000001</v>
      </c>
      <c r="L283" s="7">
        <v>115.7</v>
      </c>
      <c r="M283" s="7">
        <v>161.80000000000001</v>
      </c>
      <c r="N283" s="7">
        <v>146.5</v>
      </c>
      <c r="O283" s="7">
        <v>163.80000000000001</v>
      </c>
      <c r="P283" s="7">
        <v>164.7</v>
      </c>
      <c r="Q283" s="7">
        <v>2095.6</v>
      </c>
      <c r="R283" s="7">
        <v>184.8</v>
      </c>
      <c r="S283" s="7">
        <v>154.30000000000001</v>
      </c>
      <c r="T283" s="7">
        <v>144.9</v>
      </c>
      <c r="U283" s="7">
        <v>152.80000000000001</v>
      </c>
      <c r="V283" s="7">
        <v>452.00000000000006</v>
      </c>
      <c r="W283" s="7">
        <v>158</v>
      </c>
      <c r="X283" s="7">
        <v>143.6</v>
      </c>
      <c r="Y283" s="7">
        <v>149.19999999999999</v>
      </c>
      <c r="Z283" s="7">
        <v>157.19999999999999</v>
      </c>
      <c r="AA283" s="7">
        <v>140.4</v>
      </c>
      <c r="AB283" s="7">
        <v>148.4</v>
      </c>
      <c r="AC283" s="7">
        <v>158.6</v>
      </c>
      <c r="AD283" s="7">
        <v>156.9</v>
      </c>
      <c r="AE283" s="7">
        <v>150.69999999999999</v>
      </c>
      <c r="AF283" s="7">
        <v>1061.3999999999999</v>
      </c>
      <c r="AG283" s="7">
        <v>158.4</v>
      </c>
      <c r="AH283" s="7"/>
    </row>
    <row r="284" spans="1:34" x14ac:dyDescent="0.25">
      <c r="A284" s="48" t="s">
        <v>60</v>
      </c>
      <c r="B284">
        <v>2020</v>
      </c>
      <c r="C284" s="50" t="s">
        <v>273</v>
      </c>
      <c r="D284" s="7">
        <v>144.6</v>
      </c>
      <c r="E284" s="7">
        <v>188.5</v>
      </c>
      <c r="F284" s="7">
        <v>173.4</v>
      </c>
      <c r="G284" s="7">
        <v>154</v>
      </c>
      <c r="H284" s="7">
        <v>150</v>
      </c>
      <c r="I284" s="7">
        <v>145.9</v>
      </c>
      <c r="J284" s="7">
        <v>225.2</v>
      </c>
      <c r="K284" s="7">
        <v>159.5</v>
      </c>
      <c r="L284" s="7">
        <v>114.4</v>
      </c>
      <c r="M284" s="7">
        <v>163.5</v>
      </c>
      <c r="N284" s="7">
        <v>153.4</v>
      </c>
      <c r="O284" s="7">
        <v>163.6</v>
      </c>
      <c r="P284" s="7">
        <v>164.5</v>
      </c>
      <c r="Q284" s="7">
        <v>2100.5</v>
      </c>
      <c r="R284" s="7">
        <v>183.6</v>
      </c>
      <c r="S284" s="7">
        <v>157</v>
      </c>
      <c r="T284" s="7">
        <v>151.6</v>
      </c>
      <c r="U284" s="7">
        <v>156.30000000000001</v>
      </c>
      <c r="V284" s="7">
        <v>464.90000000000003</v>
      </c>
      <c r="W284" s="7">
        <v>158.4</v>
      </c>
      <c r="X284" s="7">
        <v>148.69999999999999</v>
      </c>
      <c r="Y284" s="7">
        <v>153.4</v>
      </c>
      <c r="Z284" s="7">
        <v>161.6</v>
      </c>
      <c r="AA284" s="7">
        <v>146.4</v>
      </c>
      <c r="AB284" s="7">
        <v>153.9</v>
      </c>
      <c r="AC284" s="7">
        <v>162.9</v>
      </c>
      <c r="AD284" s="7">
        <v>156.6</v>
      </c>
      <c r="AE284" s="7">
        <v>155.19999999999999</v>
      </c>
      <c r="AF284" s="7">
        <v>1090</v>
      </c>
      <c r="AG284" s="7">
        <v>160.69999999999999</v>
      </c>
    </row>
    <row r="285" spans="1:34" x14ac:dyDescent="0.25">
      <c r="A285" s="48" t="s">
        <v>85</v>
      </c>
      <c r="B285">
        <v>2020</v>
      </c>
      <c r="C285" s="50" t="s">
        <v>273</v>
      </c>
      <c r="D285" s="7">
        <v>149</v>
      </c>
      <c r="E285" s="7">
        <v>195.7</v>
      </c>
      <c r="F285" s="7">
        <v>178.3</v>
      </c>
      <c r="G285" s="7">
        <v>154.19999999999999</v>
      </c>
      <c r="H285" s="7">
        <v>140.69999999999999</v>
      </c>
      <c r="I285" s="7">
        <v>149.69999999999999</v>
      </c>
      <c r="J285" s="7">
        <v>240.9</v>
      </c>
      <c r="K285" s="7">
        <v>161.5</v>
      </c>
      <c r="L285" s="7">
        <v>117.1</v>
      </c>
      <c r="M285" s="7">
        <v>161.9</v>
      </c>
      <c r="N285" s="7">
        <v>143.30000000000001</v>
      </c>
      <c r="O285" s="7">
        <v>166.1</v>
      </c>
      <c r="P285" s="7">
        <v>167</v>
      </c>
      <c r="Q285" s="7">
        <v>2125.4</v>
      </c>
      <c r="R285" s="7">
        <v>190.2</v>
      </c>
      <c r="S285" s="7">
        <v>151.9</v>
      </c>
      <c r="T285" s="7">
        <v>136.69999999999999</v>
      </c>
      <c r="U285" s="7">
        <v>149.6</v>
      </c>
      <c r="V285" s="7">
        <v>438.20000000000005</v>
      </c>
      <c r="W285" s="7">
        <v>158.4</v>
      </c>
      <c r="X285" s="7">
        <v>137.9</v>
      </c>
      <c r="Y285" s="7">
        <v>145.5</v>
      </c>
      <c r="Z285" s="7">
        <v>152.9</v>
      </c>
      <c r="AA285" s="7">
        <v>135.5</v>
      </c>
      <c r="AB285" s="7">
        <v>144.30000000000001</v>
      </c>
      <c r="AC285" s="7">
        <v>156.9</v>
      </c>
      <c r="AD285" s="7">
        <v>157.9</v>
      </c>
      <c r="AE285" s="7">
        <v>146.9</v>
      </c>
      <c r="AF285" s="7">
        <v>1039.9000000000001</v>
      </c>
      <c r="AG285" s="7">
        <v>156.9</v>
      </c>
    </row>
    <row r="286" spans="1:34" x14ac:dyDescent="0.25">
      <c r="A286" s="48" t="s">
        <v>104</v>
      </c>
      <c r="B286">
        <v>2020</v>
      </c>
      <c r="C286" s="50" t="s">
        <v>273</v>
      </c>
      <c r="D286" s="7">
        <v>146</v>
      </c>
      <c r="E286" s="7">
        <v>191</v>
      </c>
      <c r="F286" s="7">
        <v>175.3</v>
      </c>
      <c r="G286" s="7">
        <v>154.1</v>
      </c>
      <c r="H286" s="7">
        <v>146.6</v>
      </c>
      <c r="I286" s="7">
        <v>147.69999999999999</v>
      </c>
      <c r="J286" s="7">
        <v>230.5</v>
      </c>
      <c r="K286" s="7">
        <v>160.19999999999999</v>
      </c>
      <c r="L286" s="7">
        <v>115.3</v>
      </c>
      <c r="M286" s="7">
        <v>163</v>
      </c>
      <c r="N286" s="7">
        <v>149.19999999999999</v>
      </c>
      <c r="O286" s="7">
        <v>164.8</v>
      </c>
      <c r="P286" s="7">
        <v>165.4</v>
      </c>
      <c r="Q286" s="7">
        <v>2109.1</v>
      </c>
      <c r="R286" s="7">
        <v>185.4</v>
      </c>
      <c r="S286" s="7">
        <v>155</v>
      </c>
      <c r="T286" s="7">
        <v>145.4</v>
      </c>
      <c r="U286" s="7">
        <v>153.6</v>
      </c>
      <c r="V286" s="7">
        <v>454</v>
      </c>
      <c r="W286" s="7">
        <v>158.4</v>
      </c>
      <c r="X286" s="7">
        <v>144.6</v>
      </c>
      <c r="Y286" s="7">
        <v>149.69999999999999</v>
      </c>
      <c r="Z286" s="7">
        <v>158.30000000000001</v>
      </c>
      <c r="AA286" s="7">
        <v>140.69999999999999</v>
      </c>
      <c r="AB286" s="7">
        <v>148.5</v>
      </c>
      <c r="AC286" s="7">
        <v>159.4</v>
      </c>
      <c r="AD286" s="7">
        <v>157.1</v>
      </c>
      <c r="AE286" s="7">
        <v>151.19999999999999</v>
      </c>
      <c r="AF286" s="7">
        <v>1064.9000000000001</v>
      </c>
      <c r="AG286" s="7">
        <v>158.9</v>
      </c>
      <c r="AH286" s="7"/>
    </row>
    <row r="287" spans="1:34" x14ac:dyDescent="0.25">
      <c r="A287" s="48" t="s">
        <v>60</v>
      </c>
      <c r="B287">
        <v>2021</v>
      </c>
      <c r="C287" s="50" t="s">
        <v>62</v>
      </c>
      <c r="D287" s="7">
        <v>143.4</v>
      </c>
      <c r="E287" s="7">
        <v>187.5</v>
      </c>
      <c r="F287" s="7">
        <v>173.4</v>
      </c>
      <c r="G287" s="7">
        <v>154</v>
      </c>
      <c r="H287" s="7">
        <v>154.80000000000001</v>
      </c>
      <c r="I287" s="7">
        <v>147</v>
      </c>
      <c r="J287" s="7">
        <v>187.8</v>
      </c>
      <c r="K287" s="7">
        <v>159.5</v>
      </c>
      <c r="L287" s="7">
        <v>113.8</v>
      </c>
      <c r="M287" s="7">
        <v>164.5</v>
      </c>
      <c r="N287" s="7">
        <v>156.1</v>
      </c>
      <c r="O287" s="7">
        <v>164.3</v>
      </c>
      <c r="P287" s="7">
        <v>159.6</v>
      </c>
      <c r="Q287" s="7">
        <v>2065.6999999999998</v>
      </c>
      <c r="R287" s="7">
        <v>184.6</v>
      </c>
      <c r="S287" s="7">
        <v>157.5</v>
      </c>
      <c r="T287" s="7">
        <v>152.4</v>
      </c>
      <c r="U287" s="7">
        <v>156.80000000000001</v>
      </c>
      <c r="V287" s="7">
        <v>466.7</v>
      </c>
      <c r="W287" s="7">
        <v>157.69999999999999</v>
      </c>
      <c r="X287" s="7">
        <v>150.9</v>
      </c>
      <c r="Y287" s="7">
        <v>153.9</v>
      </c>
      <c r="Z287" s="7">
        <v>162.5</v>
      </c>
      <c r="AA287" s="7">
        <v>147.5</v>
      </c>
      <c r="AB287" s="7">
        <v>155.1</v>
      </c>
      <c r="AC287" s="7">
        <v>163.5</v>
      </c>
      <c r="AD287" s="7">
        <v>156.19999999999999</v>
      </c>
      <c r="AE287" s="7">
        <v>155.9</v>
      </c>
      <c r="AF287" s="7">
        <v>1094.6000000000001</v>
      </c>
      <c r="AG287" s="7">
        <v>158.5</v>
      </c>
    </row>
    <row r="288" spans="1:34" x14ac:dyDescent="0.25">
      <c r="A288" s="48" t="s">
        <v>85</v>
      </c>
      <c r="B288">
        <v>2021</v>
      </c>
      <c r="C288" s="50" t="s">
        <v>62</v>
      </c>
      <c r="D288" s="7">
        <v>148</v>
      </c>
      <c r="E288" s="7">
        <v>194.8</v>
      </c>
      <c r="F288" s="7">
        <v>178.4</v>
      </c>
      <c r="G288" s="7">
        <v>154.4</v>
      </c>
      <c r="H288" s="7">
        <v>144.1</v>
      </c>
      <c r="I288" s="7">
        <v>152.6</v>
      </c>
      <c r="J288" s="7">
        <v>206.8</v>
      </c>
      <c r="K288" s="7">
        <v>162.1</v>
      </c>
      <c r="L288" s="7">
        <v>116.3</v>
      </c>
      <c r="M288" s="7">
        <v>163</v>
      </c>
      <c r="N288" s="7">
        <v>145.9</v>
      </c>
      <c r="O288" s="7">
        <v>167.2</v>
      </c>
      <c r="P288" s="7">
        <v>163.4</v>
      </c>
      <c r="Q288" s="7">
        <v>2097</v>
      </c>
      <c r="R288" s="7">
        <v>191.8</v>
      </c>
      <c r="S288" s="7">
        <v>152.5</v>
      </c>
      <c r="T288" s="7">
        <v>137.30000000000001</v>
      </c>
      <c r="U288" s="7">
        <v>150.19999999999999</v>
      </c>
      <c r="V288" s="7">
        <v>440</v>
      </c>
      <c r="W288" s="7">
        <v>157.69999999999999</v>
      </c>
      <c r="X288" s="7">
        <v>142.9</v>
      </c>
      <c r="Y288" s="7">
        <v>145.69999999999999</v>
      </c>
      <c r="Z288" s="7">
        <v>154.1</v>
      </c>
      <c r="AA288" s="7">
        <v>136.9</v>
      </c>
      <c r="AB288" s="7">
        <v>145.4</v>
      </c>
      <c r="AC288" s="7">
        <v>156.1</v>
      </c>
      <c r="AD288" s="7">
        <v>157.69999999999999</v>
      </c>
      <c r="AE288" s="7">
        <v>147.6</v>
      </c>
      <c r="AF288" s="7">
        <v>1043.4999999999998</v>
      </c>
      <c r="AG288" s="7">
        <v>156</v>
      </c>
    </row>
    <row r="289" spans="1:33" x14ac:dyDescent="0.25">
      <c r="A289" s="48" t="s">
        <v>104</v>
      </c>
      <c r="B289">
        <v>2021</v>
      </c>
      <c r="C289" s="50" t="s">
        <v>62</v>
      </c>
      <c r="D289" s="7">
        <v>144.9</v>
      </c>
      <c r="E289" s="7">
        <v>190.1</v>
      </c>
      <c r="F289" s="7">
        <v>175.3</v>
      </c>
      <c r="G289" s="7">
        <v>154.1</v>
      </c>
      <c r="H289" s="7">
        <v>150.9</v>
      </c>
      <c r="I289" s="7">
        <v>149.6</v>
      </c>
      <c r="J289" s="7">
        <v>194.2</v>
      </c>
      <c r="K289" s="7">
        <v>160.4</v>
      </c>
      <c r="L289" s="7">
        <v>114.6</v>
      </c>
      <c r="M289" s="7">
        <v>164</v>
      </c>
      <c r="N289" s="7">
        <v>151.80000000000001</v>
      </c>
      <c r="O289" s="7">
        <v>165.6</v>
      </c>
      <c r="P289" s="7">
        <v>161</v>
      </c>
      <c r="Q289" s="7">
        <v>2076.5</v>
      </c>
      <c r="R289" s="7">
        <v>186.5</v>
      </c>
      <c r="S289" s="7">
        <v>155.5</v>
      </c>
      <c r="T289" s="7">
        <v>146.1</v>
      </c>
      <c r="U289" s="7">
        <v>154.19999999999999</v>
      </c>
      <c r="V289" s="7">
        <v>455.8</v>
      </c>
      <c r="W289" s="7">
        <v>157.69999999999999</v>
      </c>
      <c r="X289" s="7">
        <v>147.9</v>
      </c>
      <c r="Y289" s="7">
        <v>150</v>
      </c>
      <c r="Z289" s="7">
        <v>159.30000000000001</v>
      </c>
      <c r="AA289" s="7">
        <v>141.9</v>
      </c>
      <c r="AB289" s="7">
        <v>149.6</v>
      </c>
      <c r="AC289" s="7">
        <v>159.19999999999999</v>
      </c>
      <c r="AD289" s="7">
        <v>156.80000000000001</v>
      </c>
      <c r="AE289" s="7">
        <v>151.9</v>
      </c>
      <c r="AF289" s="7">
        <v>1068.7</v>
      </c>
      <c r="AG289" s="7">
        <v>157.30000000000001</v>
      </c>
    </row>
    <row r="290" spans="1:33" x14ac:dyDescent="0.25">
      <c r="A290" s="48" t="s">
        <v>60</v>
      </c>
      <c r="B290">
        <v>2021</v>
      </c>
      <c r="C290" s="50" t="s">
        <v>116</v>
      </c>
      <c r="D290" s="7">
        <v>142.80000000000001</v>
      </c>
      <c r="E290" s="7">
        <v>184</v>
      </c>
      <c r="F290" s="7">
        <v>168</v>
      </c>
      <c r="G290" s="7">
        <v>154.4</v>
      </c>
      <c r="H290" s="7">
        <v>163</v>
      </c>
      <c r="I290" s="7">
        <v>147.80000000000001</v>
      </c>
      <c r="J290" s="7">
        <v>149.69999999999999</v>
      </c>
      <c r="K290" s="7">
        <v>158.30000000000001</v>
      </c>
      <c r="L290" s="7">
        <v>111.8</v>
      </c>
      <c r="M290" s="7">
        <v>165</v>
      </c>
      <c r="N290" s="7">
        <v>160</v>
      </c>
      <c r="O290" s="7">
        <v>165.8</v>
      </c>
      <c r="P290" s="7">
        <v>154.69999999999999</v>
      </c>
      <c r="Q290" s="7">
        <v>2025.3</v>
      </c>
      <c r="R290" s="7">
        <v>186.5</v>
      </c>
      <c r="S290" s="7">
        <v>159.1</v>
      </c>
      <c r="T290" s="7">
        <v>153.9</v>
      </c>
      <c r="U290" s="7">
        <v>158.4</v>
      </c>
      <c r="V290" s="7">
        <v>471.4</v>
      </c>
      <c r="W290" s="7">
        <v>159.80000000000001</v>
      </c>
      <c r="X290" s="7">
        <v>154.4</v>
      </c>
      <c r="Y290" s="7">
        <v>154.80000000000001</v>
      </c>
      <c r="Z290" s="7">
        <v>164.3</v>
      </c>
      <c r="AA290" s="7">
        <v>150.19999999999999</v>
      </c>
      <c r="AB290" s="7">
        <v>157</v>
      </c>
      <c r="AC290" s="7">
        <v>163.6</v>
      </c>
      <c r="AD290" s="7">
        <v>155.19999999999999</v>
      </c>
      <c r="AE290" s="7">
        <v>157.19999999999999</v>
      </c>
      <c r="AF290" s="7">
        <v>1102.3</v>
      </c>
      <c r="AG290" s="7">
        <v>156.69999999999999</v>
      </c>
    </row>
    <row r="291" spans="1:33" x14ac:dyDescent="0.25">
      <c r="A291" s="48" t="s">
        <v>85</v>
      </c>
      <c r="B291">
        <v>2021</v>
      </c>
      <c r="C291" s="50" t="s">
        <v>116</v>
      </c>
      <c r="D291" s="7">
        <v>147.6</v>
      </c>
      <c r="E291" s="7">
        <v>191.2</v>
      </c>
      <c r="F291" s="7">
        <v>169.9</v>
      </c>
      <c r="G291" s="7">
        <v>155.1</v>
      </c>
      <c r="H291" s="7">
        <v>151.4</v>
      </c>
      <c r="I291" s="7">
        <v>154</v>
      </c>
      <c r="J291" s="7">
        <v>180.2</v>
      </c>
      <c r="K291" s="7">
        <v>159.80000000000001</v>
      </c>
      <c r="L291" s="7">
        <v>114.9</v>
      </c>
      <c r="M291" s="7">
        <v>162.5</v>
      </c>
      <c r="N291" s="7">
        <v>149.19999999999999</v>
      </c>
      <c r="O291" s="7">
        <v>169.4</v>
      </c>
      <c r="P291" s="7">
        <v>160.80000000000001</v>
      </c>
      <c r="Q291" s="7">
        <v>2066</v>
      </c>
      <c r="R291" s="7">
        <v>193.3</v>
      </c>
      <c r="S291" s="7">
        <v>154.19999999999999</v>
      </c>
      <c r="T291" s="7">
        <v>138.19999999999999</v>
      </c>
      <c r="U291" s="7">
        <v>151.80000000000001</v>
      </c>
      <c r="V291" s="7">
        <v>444.2</v>
      </c>
      <c r="W291" s="7">
        <v>159.80000000000001</v>
      </c>
      <c r="X291" s="7">
        <v>149.1</v>
      </c>
      <c r="Y291" s="7">
        <v>146.5</v>
      </c>
      <c r="Z291" s="7">
        <v>156.30000000000001</v>
      </c>
      <c r="AA291" s="7">
        <v>140.5</v>
      </c>
      <c r="AB291" s="7">
        <v>147.30000000000001</v>
      </c>
      <c r="AC291" s="7">
        <v>156.6</v>
      </c>
      <c r="AD291" s="7">
        <v>156.69999999999999</v>
      </c>
      <c r="AE291" s="7">
        <v>149.30000000000001</v>
      </c>
      <c r="AF291" s="7">
        <v>1053.2</v>
      </c>
      <c r="AG291" s="7">
        <v>156.5</v>
      </c>
    </row>
    <row r="292" spans="1:33" x14ac:dyDescent="0.25">
      <c r="A292" s="48" t="s">
        <v>104</v>
      </c>
      <c r="B292">
        <v>2021</v>
      </c>
      <c r="C292" s="50" t="s">
        <v>116</v>
      </c>
      <c r="D292" s="7">
        <v>144.30000000000001</v>
      </c>
      <c r="E292" s="7">
        <v>186.5</v>
      </c>
      <c r="F292" s="7">
        <v>168.7</v>
      </c>
      <c r="G292" s="7">
        <v>154.69999999999999</v>
      </c>
      <c r="H292" s="7">
        <v>158.69999999999999</v>
      </c>
      <c r="I292" s="7">
        <v>150.69999999999999</v>
      </c>
      <c r="J292" s="7">
        <v>160</v>
      </c>
      <c r="K292" s="7">
        <v>158.80000000000001</v>
      </c>
      <c r="L292" s="7">
        <v>112.8</v>
      </c>
      <c r="M292" s="7">
        <v>164.2</v>
      </c>
      <c r="N292" s="7">
        <v>155.5</v>
      </c>
      <c r="O292" s="7">
        <v>167.5</v>
      </c>
      <c r="P292" s="7">
        <v>156.9</v>
      </c>
      <c r="Q292" s="7">
        <v>2039.3000000000002</v>
      </c>
      <c r="R292" s="7">
        <v>188.3</v>
      </c>
      <c r="S292" s="7">
        <v>157.19999999999999</v>
      </c>
      <c r="T292" s="7">
        <v>147.4</v>
      </c>
      <c r="U292" s="7">
        <v>155.80000000000001</v>
      </c>
      <c r="V292" s="7">
        <v>460.40000000000003</v>
      </c>
      <c r="W292" s="7">
        <v>159.80000000000001</v>
      </c>
      <c r="X292" s="7">
        <v>152.4</v>
      </c>
      <c r="Y292" s="7">
        <v>150.9</v>
      </c>
      <c r="Z292" s="7">
        <v>161.30000000000001</v>
      </c>
      <c r="AA292" s="7">
        <v>145.1</v>
      </c>
      <c r="AB292" s="7">
        <v>151.5</v>
      </c>
      <c r="AC292" s="7">
        <v>159.5</v>
      </c>
      <c r="AD292" s="7">
        <v>155.80000000000001</v>
      </c>
      <c r="AE292" s="7">
        <v>153.4</v>
      </c>
      <c r="AF292" s="7">
        <v>1077.5000000000002</v>
      </c>
      <c r="AG292" s="7">
        <v>156.6</v>
      </c>
    </row>
    <row r="293" spans="1:33" x14ac:dyDescent="0.25">
      <c r="A293" s="48" t="s">
        <v>60</v>
      </c>
      <c r="B293">
        <v>2021</v>
      </c>
      <c r="C293" s="50" t="s">
        <v>138</v>
      </c>
      <c r="D293" s="7">
        <v>142.5</v>
      </c>
      <c r="E293" s="7">
        <v>189.4</v>
      </c>
      <c r="F293" s="7">
        <v>163.19999999999999</v>
      </c>
      <c r="G293" s="7">
        <v>154.5</v>
      </c>
      <c r="H293" s="7">
        <v>168.2</v>
      </c>
      <c r="I293" s="7">
        <v>150.5</v>
      </c>
      <c r="J293" s="7">
        <v>141</v>
      </c>
      <c r="K293" s="7">
        <v>159.19999999999999</v>
      </c>
      <c r="L293" s="7">
        <v>111.7</v>
      </c>
      <c r="M293" s="7">
        <v>164</v>
      </c>
      <c r="N293" s="7">
        <v>160.6</v>
      </c>
      <c r="O293" s="7">
        <v>166.4</v>
      </c>
      <c r="P293" s="7">
        <v>154.5</v>
      </c>
      <c r="Q293" s="7">
        <v>2025.7</v>
      </c>
      <c r="R293" s="7">
        <v>186.1</v>
      </c>
      <c r="S293" s="7">
        <v>159.6</v>
      </c>
      <c r="T293" s="7">
        <v>154.4</v>
      </c>
      <c r="U293" s="7">
        <v>158.9</v>
      </c>
      <c r="V293" s="7">
        <v>472.9</v>
      </c>
      <c r="W293" s="7">
        <v>159.9</v>
      </c>
      <c r="X293" s="7">
        <v>156</v>
      </c>
      <c r="Y293" s="7">
        <v>154.80000000000001</v>
      </c>
      <c r="Z293" s="7">
        <v>164.6</v>
      </c>
      <c r="AA293" s="7">
        <v>151.30000000000001</v>
      </c>
      <c r="AB293" s="7">
        <v>157.80000000000001</v>
      </c>
      <c r="AC293" s="7">
        <v>163.80000000000001</v>
      </c>
      <c r="AD293" s="7">
        <v>153.1</v>
      </c>
      <c r="AE293" s="7">
        <v>157.30000000000001</v>
      </c>
      <c r="AF293" s="7">
        <v>1102.7</v>
      </c>
      <c r="AG293" s="7">
        <v>156.69999999999999</v>
      </c>
    </row>
    <row r="294" spans="1:33" x14ac:dyDescent="0.25">
      <c r="A294" s="48" t="s">
        <v>85</v>
      </c>
      <c r="B294">
        <v>2021</v>
      </c>
      <c r="C294" s="50" t="s">
        <v>138</v>
      </c>
      <c r="D294" s="7">
        <v>147.5</v>
      </c>
      <c r="E294" s="7">
        <v>197.5</v>
      </c>
      <c r="F294" s="7">
        <v>164.7</v>
      </c>
      <c r="G294" s="7">
        <v>155.6</v>
      </c>
      <c r="H294" s="7">
        <v>156.4</v>
      </c>
      <c r="I294" s="7">
        <v>157.30000000000001</v>
      </c>
      <c r="J294" s="7">
        <v>166.1</v>
      </c>
      <c r="K294" s="7">
        <v>161.1</v>
      </c>
      <c r="L294" s="7">
        <v>114.3</v>
      </c>
      <c r="M294" s="7">
        <v>162.6</v>
      </c>
      <c r="N294" s="7">
        <v>150.69999999999999</v>
      </c>
      <c r="O294" s="7">
        <v>170.3</v>
      </c>
      <c r="P294" s="7">
        <v>160.4</v>
      </c>
      <c r="Q294" s="7">
        <v>2064.4999999999995</v>
      </c>
      <c r="R294" s="7">
        <v>193.5</v>
      </c>
      <c r="S294" s="7">
        <v>155.1</v>
      </c>
      <c r="T294" s="7">
        <v>138.69999999999999</v>
      </c>
      <c r="U294" s="7">
        <v>152.6</v>
      </c>
      <c r="V294" s="7">
        <v>446.4</v>
      </c>
      <c r="W294" s="7">
        <v>159.9</v>
      </c>
      <c r="X294" s="7">
        <v>154.80000000000001</v>
      </c>
      <c r="Y294" s="7">
        <v>147.19999999999999</v>
      </c>
      <c r="Z294" s="7">
        <v>156.9</v>
      </c>
      <c r="AA294" s="7">
        <v>141.69999999999999</v>
      </c>
      <c r="AB294" s="7">
        <v>148.6</v>
      </c>
      <c r="AC294" s="7">
        <v>157.6</v>
      </c>
      <c r="AD294" s="7">
        <v>154.9</v>
      </c>
      <c r="AE294" s="7">
        <v>150</v>
      </c>
      <c r="AF294" s="7">
        <v>1056.9000000000001</v>
      </c>
      <c r="AG294" s="7">
        <v>156.9</v>
      </c>
    </row>
    <row r="295" spans="1:33" x14ac:dyDescent="0.25">
      <c r="A295" s="48" t="s">
        <v>104</v>
      </c>
      <c r="B295">
        <v>2021</v>
      </c>
      <c r="C295" s="50" t="s">
        <v>138</v>
      </c>
      <c r="D295" s="7">
        <v>144.1</v>
      </c>
      <c r="E295" s="7">
        <v>192.2</v>
      </c>
      <c r="F295" s="7">
        <v>163.80000000000001</v>
      </c>
      <c r="G295" s="7">
        <v>154.9</v>
      </c>
      <c r="H295" s="7">
        <v>163.9</v>
      </c>
      <c r="I295" s="7">
        <v>153.69999999999999</v>
      </c>
      <c r="J295" s="7">
        <v>149.5</v>
      </c>
      <c r="K295" s="7">
        <v>159.80000000000001</v>
      </c>
      <c r="L295" s="7">
        <v>112.6</v>
      </c>
      <c r="M295" s="7">
        <v>163.5</v>
      </c>
      <c r="N295" s="7">
        <v>156.5</v>
      </c>
      <c r="O295" s="7">
        <v>168.2</v>
      </c>
      <c r="P295" s="7">
        <v>156.69999999999999</v>
      </c>
      <c r="Q295" s="7">
        <v>2039.3999999999999</v>
      </c>
      <c r="R295" s="7">
        <v>188.1</v>
      </c>
      <c r="S295" s="7">
        <v>157.80000000000001</v>
      </c>
      <c r="T295" s="7">
        <v>147.9</v>
      </c>
      <c r="U295" s="7">
        <v>156.4</v>
      </c>
      <c r="V295" s="7">
        <v>462.1</v>
      </c>
      <c r="W295" s="7">
        <v>159.9</v>
      </c>
      <c r="X295" s="7">
        <v>155.5</v>
      </c>
      <c r="Y295" s="7">
        <v>151.19999999999999</v>
      </c>
      <c r="Z295" s="7">
        <v>161.69999999999999</v>
      </c>
      <c r="AA295" s="7">
        <v>146.19999999999999</v>
      </c>
      <c r="AB295" s="7">
        <v>152.6</v>
      </c>
      <c r="AC295" s="7">
        <v>160.19999999999999</v>
      </c>
      <c r="AD295" s="7">
        <v>153.80000000000001</v>
      </c>
      <c r="AE295" s="7">
        <v>153.80000000000001</v>
      </c>
      <c r="AF295" s="7">
        <v>1079.4999999999998</v>
      </c>
      <c r="AG295" s="7">
        <v>156.80000000000001</v>
      </c>
    </row>
    <row r="296" spans="1:33" x14ac:dyDescent="0.25">
      <c r="A296" s="48" t="s">
        <v>60</v>
      </c>
      <c r="B296">
        <v>2021</v>
      </c>
      <c r="C296" s="50" t="s">
        <v>154</v>
      </c>
      <c r="D296" s="7">
        <v>142.69999999999999</v>
      </c>
      <c r="E296" s="7">
        <v>195.5</v>
      </c>
      <c r="F296" s="7">
        <v>163.4</v>
      </c>
      <c r="G296" s="7">
        <v>155</v>
      </c>
      <c r="H296" s="7">
        <v>175.2</v>
      </c>
      <c r="I296" s="7">
        <v>160.6</v>
      </c>
      <c r="J296" s="7">
        <v>135.1</v>
      </c>
      <c r="K296" s="7">
        <v>161.1</v>
      </c>
      <c r="L296" s="7">
        <v>112.2</v>
      </c>
      <c r="M296" s="7">
        <v>164.4</v>
      </c>
      <c r="N296" s="7">
        <v>161.9</v>
      </c>
      <c r="O296" s="7">
        <v>166.8</v>
      </c>
      <c r="P296" s="7">
        <v>155.6</v>
      </c>
      <c r="Q296" s="7">
        <v>2049.5</v>
      </c>
      <c r="R296" s="7">
        <v>186.8</v>
      </c>
      <c r="S296" s="7">
        <v>160.69999999999999</v>
      </c>
      <c r="T296" s="7">
        <v>155.1</v>
      </c>
      <c r="U296" s="7">
        <v>159.9</v>
      </c>
      <c r="V296" s="7">
        <v>475.69999999999993</v>
      </c>
      <c r="W296" s="7">
        <v>161.4</v>
      </c>
      <c r="X296" s="7">
        <v>156</v>
      </c>
      <c r="Y296" s="7">
        <v>155.5</v>
      </c>
      <c r="Z296" s="7">
        <v>165.3</v>
      </c>
      <c r="AA296" s="7">
        <v>151.69999999999999</v>
      </c>
      <c r="AB296" s="7">
        <v>158.6</v>
      </c>
      <c r="AC296" s="7">
        <v>164.1</v>
      </c>
      <c r="AD296" s="7">
        <v>154.6</v>
      </c>
      <c r="AE296" s="7">
        <v>158</v>
      </c>
      <c r="AF296" s="7">
        <v>1107.8000000000002</v>
      </c>
      <c r="AG296" s="7">
        <v>157.6</v>
      </c>
    </row>
    <row r="297" spans="1:33" x14ac:dyDescent="0.25">
      <c r="A297" s="48" t="s">
        <v>85</v>
      </c>
      <c r="B297">
        <v>2021</v>
      </c>
      <c r="C297" s="50" t="s">
        <v>154</v>
      </c>
      <c r="D297" s="7">
        <v>147.6</v>
      </c>
      <c r="E297" s="7">
        <v>202.5</v>
      </c>
      <c r="F297" s="7">
        <v>166.4</v>
      </c>
      <c r="G297" s="7">
        <v>156</v>
      </c>
      <c r="H297" s="7">
        <v>161.4</v>
      </c>
      <c r="I297" s="7">
        <v>168.8</v>
      </c>
      <c r="J297" s="7">
        <v>161.6</v>
      </c>
      <c r="K297" s="7">
        <v>162.80000000000001</v>
      </c>
      <c r="L297" s="7">
        <v>114.8</v>
      </c>
      <c r="M297" s="7">
        <v>162.80000000000001</v>
      </c>
      <c r="N297" s="7">
        <v>151.5</v>
      </c>
      <c r="O297" s="7">
        <v>171.4</v>
      </c>
      <c r="P297" s="7">
        <v>162</v>
      </c>
      <c r="Q297" s="7">
        <v>2089.6</v>
      </c>
      <c r="R297" s="7">
        <v>194.4</v>
      </c>
      <c r="S297" s="7">
        <v>155.9</v>
      </c>
      <c r="T297" s="7">
        <v>139.30000000000001</v>
      </c>
      <c r="U297" s="7">
        <v>153.4</v>
      </c>
      <c r="V297" s="7">
        <v>448.6</v>
      </c>
      <c r="W297" s="7">
        <v>161.4</v>
      </c>
      <c r="X297" s="7">
        <v>154.9</v>
      </c>
      <c r="Y297" s="7">
        <v>147.6</v>
      </c>
      <c r="Z297" s="7">
        <v>157.5</v>
      </c>
      <c r="AA297" s="7">
        <v>142.1</v>
      </c>
      <c r="AB297" s="7">
        <v>149.1</v>
      </c>
      <c r="AC297" s="7">
        <v>157.6</v>
      </c>
      <c r="AD297" s="7">
        <v>156.6</v>
      </c>
      <c r="AE297" s="7">
        <v>150.5</v>
      </c>
      <c r="AF297" s="7">
        <v>1061</v>
      </c>
      <c r="AG297" s="7">
        <v>158</v>
      </c>
    </row>
    <row r="298" spans="1:33" x14ac:dyDescent="0.25">
      <c r="A298" s="48" t="s">
        <v>104</v>
      </c>
      <c r="B298">
        <v>2021</v>
      </c>
      <c r="C298" s="50" t="s">
        <v>154</v>
      </c>
      <c r="D298" s="7">
        <v>144.30000000000001</v>
      </c>
      <c r="E298" s="7">
        <v>198</v>
      </c>
      <c r="F298" s="7">
        <v>164.6</v>
      </c>
      <c r="G298" s="7">
        <v>155.4</v>
      </c>
      <c r="H298" s="7">
        <v>170.1</v>
      </c>
      <c r="I298" s="7">
        <v>164.4</v>
      </c>
      <c r="J298" s="7">
        <v>144.1</v>
      </c>
      <c r="K298" s="7">
        <v>161.69999999999999</v>
      </c>
      <c r="L298" s="7">
        <v>113.1</v>
      </c>
      <c r="M298" s="7">
        <v>163.9</v>
      </c>
      <c r="N298" s="7">
        <v>157.6</v>
      </c>
      <c r="O298" s="7">
        <v>168.9</v>
      </c>
      <c r="P298" s="7">
        <v>158</v>
      </c>
      <c r="Q298" s="7">
        <v>2064.1</v>
      </c>
      <c r="R298" s="7">
        <v>188.8</v>
      </c>
      <c r="S298" s="7">
        <v>158.80000000000001</v>
      </c>
      <c r="T298" s="7">
        <v>148.5</v>
      </c>
      <c r="U298" s="7">
        <v>157.30000000000001</v>
      </c>
      <c r="V298" s="7">
        <v>464.6</v>
      </c>
      <c r="W298" s="7">
        <v>161.4</v>
      </c>
      <c r="X298" s="7">
        <v>155.6</v>
      </c>
      <c r="Y298" s="7">
        <v>151.80000000000001</v>
      </c>
      <c r="Z298" s="7">
        <v>162.30000000000001</v>
      </c>
      <c r="AA298" s="7">
        <v>146.6</v>
      </c>
      <c r="AB298" s="7">
        <v>153.19999999999999</v>
      </c>
      <c r="AC298" s="7">
        <v>160.30000000000001</v>
      </c>
      <c r="AD298" s="7">
        <v>155.4</v>
      </c>
      <c r="AE298" s="7">
        <v>154.4</v>
      </c>
      <c r="AF298" s="7">
        <v>1084</v>
      </c>
      <c r="AG298" s="7">
        <v>157.80000000000001</v>
      </c>
    </row>
    <row r="299" spans="1:33" x14ac:dyDescent="0.25">
      <c r="A299" s="48" t="s">
        <v>60</v>
      </c>
      <c r="B299">
        <v>2021</v>
      </c>
      <c r="C299" s="50" t="s">
        <v>167</v>
      </c>
      <c r="D299" s="7">
        <v>145.1</v>
      </c>
      <c r="E299" s="7">
        <v>198.5</v>
      </c>
      <c r="F299" s="7">
        <v>168.6</v>
      </c>
      <c r="G299" s="7">
        <v>155.80000000000001</v>
      </c>
      <c r="H299" s="7">
        <v>184.4</v>
      </c>
      <c r="I299" s="7">
        <v>162.30000000000001</v>
      </c>
      <c r="J299" s="7">
        <v>138.4</v>
      </c>
      <c r="K299" s="7">
        <v>165.1</v>
      </c>
      <c r="L299" s="7">
        <v>114.3</v>
      </c>
      <c r="M299" s="7">
        <v>169.7</v>
      </c>
      <c r="N299" s="7">
        <v>164.6</v>
      </c>
      <c r="O299" s="7">
        <v>169.8</v>
      </c>
      <c r="P299" s="7">
        <v>158.69999999999999</v>
      </c>
      <c r="Q299" s="7">
        <v>2095.2999999999997</v>
      </c>
      <c r="R299" s="7">
        <v>189.6</v>
      </c>
      <c r="S299" s="7">
        <v>165.3</v>
      </c>
      <c r="T299" s="7">
        <v>160.6</v>
      </c>
      <c r="U299" s="7">
        <v>164.5</v>
      </c>
      <c r="V299" s="7">
        <v>490.4</v>
      </c>
      <c r="W299" s="7">
        <v>161.6</v>
      </c>
      <c r="X299" s="7">
        <v>161.69999999999999</v>
      </c>
      <c r="Y299" s="7">
        <v>158.80000000000001</v>
      </c>
      <c r="Z299" s="7">
        <v>169.1</v>
      </c>
      <c r="AA299" s="7">
        <v>153.19999999999999</v>
      </c>
      <c r="AB299" s="7">
        <v>160</v>
      </c>
      <c r="AC299" s="7">
        <v>167.6</v>
      </c>
      <c r="AD299" s="7">
        <v>159.30000000000001</v>
      </c>
      <c r="AE299" s="7">
        <v>161.1</v>
      </c>
      <c r="AF299" s="7">
        <v>1129.0999999999999</v>
      </c>
      <c r="AG299" s="7">
        <v>161.1</v>
      </c>
    </row>
    <row r="300" spans="1:33" x14ac:dyDescent="0.25">
      <c r="A300" s="48" t="s">
        <v>85</v>
      </c>
      <c r="B300">
        <v>2021</v>
      </c>
      <c r="C300" s="50" t="s">
        <v>167</v>
      </c>
      <c r="D300" s="7">
        <v>148.80000000000001</v>
      </c>
      <c r="E300" s="7">
        <v>204.3</v>
      </c>
      <c r="F300" s="7">
        <v>173</v>
      </c>
      <c r="G300" s="7">
        <v>156.5</v>
      </c>
      <c r="H300" s="7">
        <v>168.8</v>
      </c>
      <c r="I300" s="7">
        <v>172.5</v>
      </c>
      <c r="J300" s="7">
        <v>166.5</v>
      </c>
      <c r="K300" s="7">
        <v>165.9</v>
      </c>
      <c r="L300" s="7">
        <v>115.9</v>
      </c>
      <c r="M300" s="7">
        <v>165.2</v>
      </c>
      <c r="N300" s="7">
        <v>152</v>
      </c>
      <c r="O300" s="7">
        <v>171.1</v>
      </c>
      <c r="P300" s="7">
        <v>164.2</v>
      </c>
      <c r="Q300" s="7">
        <v>2124.7000000000003</v>
      </c>
      <c r="R300" s="7">
        <v>198.2</v>
      </c>
      <c r="S300" s="7">
        <v>156.5</v>
      </c>
      <c r="T300" s="7">
        <v>140.19999999999999</v>
      </c>
      <c r="U300" s="7">
        <v>154.1</v>
      </c>
      <c r="V300" s="7">
        <v>450.79999999999995</v>
      </c>
      <c r="W300" s="7">
        <v>161.6</v>
      </c>
      <c r="X300" s="7">
        <v>155.5</v>
      </c>
      <c r="Y300" s="7">
        <v>150.1</v>
      </c>
      <c r="Z300" s="7">
        <v>160.4</v>
      </c>
      <c r="AA300" s="7">
        <v>145</v>
      </c>
      <c r="AB300" s="7">
        <v>152.6</v>
      </c>
      <c r="AC300" s="7">
        <v>156.6</v>
      </c>
      <c r="AD300" s="7">
        <v>157.5</v>
      </c>
      <c r="AE300" s="7">
        <v>152.30000000000001</v>
      </c>
      <c r="AF300" s="7">
        <v>1074.5</v>
      </c>
      <c r="AG300" s="7">
        <v>159.5</v>
      </c>
    </row>
    <row r="301" spans="1:33" x14ac:dyDescent="0.25">
      <c r="A301" s="48" t="s">
        <v>104</v>
      </c>
      <c r="B301">
        <v>2021</v>
      </c>
      <c r="C301" s="50" t="s">
        <v>167</v>
      </c>
      <c r="D301" s="7">
        <v>146.30000000000001</v>
      </c>
      <c r="E301" s="7">
        <v>200.5</v>
      </c>
      <c r="F301" s="7">
        <v>170.3</v>
      </c>
      <c r="G301" s="7">
        <v>156.1</v>
      </c>
      <c r="H301" s="7">
        <v>178.7</v>
      </c>
      <c r="I301" s="7">
        <v>167.1</v>
      </c>
      <c r="J301" s="7">
        <v>147.9</v>
      </c>
      <c r="K301" s="7">
        <v>165.4</v>
      </c>
      <c r="L301" s="7">
        <v>114.8</v>
      </c>
      <c r="M301" s="7">
        <v>168.2</v>
      </c>
      <c r="N301" s="7">
        <v>159.30000000000001</v>
      </c>
      <c r="O301" s="7">
        <v>170.4</v>
      </c>
      <c r="P301" s="7">
        <v>160.69999999999999</v>
      </c>
      <c r="Q301" s="7">
        <v>2105.7000000000003</v>
      </c>
      <c r="R301" s="7">
        <v>191.9</v>
      </c>
      <c r="S301" s="7">
        <v>161.80000000000001</v>
      </c>
      <c r="T301" s="7">
        <v>152.1</v>
      </c>
      <c r="U301" s="7">
        <v>160.4</v>
      </c>
      <c r="V301" s="7">
        <v>474.29999999999995</v>
      </c>
      <c r="W301" s="7">
        <v>161.6</v>
      </c>
      <c r="X301" s="7">
        <v>159.4</v>
      </c>
      <c r="Y301" s="7">
        <v>154.69999999999999</v>
      </c>
      <c r="Z301" s="7">
        <v>165.8</v>
      </c>
      <c r="AA301" s="7">
        <v>148.9</v>
      </c>
      <c r="AB301" s="7">
        <v>155.80000000000001</v>
      </c>
      <c r="AC301" s="7">
        <v>161.19999999999999</v>
      </c>
      <c r="AD301" s="7">
        <v>158.6</v>
      </c>
      <c r="AE301" s="7">
        <v>156.80000000000001</v>
      </c>
      <c r="AF301" s="7">
        <v>1101.8000000000002</v>
      </c>
      <c r="AG301" s="7">
        <v>160.4</v>
      </c>
    </row>
    <row r="302" spans="1:33" x14ac:dyDescent="0.25">
      <c r="A302" s="48" t="s">
        <v>60</v>
      </c>
      <c r="B302">
        <v>2021</v>
      </c>
      <c r="C302" s="50" t="s">
        <v>177</v>
      </c>
      <c r="D302" s="7">
        <v>145.6</v>
      </c>
      <c r="E302" s="7">
        <v>200.1</v>
      </c>
      <c r="F302" s="7">
        <v>179.3</v>
      </c>
      <c r="G302" s="7">
        <v>156.1</v>
      </c>
      <c r="H302" s="7">
        <v>190.4</v>
      </c>
      <c r="I302" s="7">
        <v>158.6</v>
      </c>
      <c r="J302" s="7">
        <v>144.69999999999999</v>
      </c>
      <c r="K302" s="7">
        <v>165.5</v>
      </c>
      <c r="L302" s="7">
        <v>114.6</v>
      </c>
      <c r="M302" s="7">
        <v>170</v>
      </c>
      <c r="N302" s="7">
        <v>165.5</v>
      </c>
      <c r="O302" s="7">
        <v>171.7</v>
      </c>
      <c r="P302" s="7">
        <v>160.5</v>
      </c>
      <c r="Q302" s="7">
        <v>2122.6</v>
      </c>
      <c r="R302" s="7">
        <v>189.1</v>
      </c>
      <c r="S302" s="7">
        <v>165.3</v>
      </c>
      <c r="T302" s="7">
        <v>159.9</v>
      </c>
      <c r="U302" s="7">
        <v>164.6</v>
      </c>
      <c r="V302" s="7">
        <v>489.80000000000007</v>
      </c>
      <c r="W302" s="7">
        <v>160.5</v>
      </c>
      <c r="X302" s="7">
        <v>162.1</v>
      </c>
      <c r="Y302" s="7">
        <v>159.19999999999999</v>
      </c>
      <c r="Z302" s="7">
        <v>169.7</v>
      </c>
      <c r="AA302" s="7">
        <v>154.19999999999999</v>
      </c>
      <c r="AB302" s="7">
        <v>160.4</v>
      </c>
      <c r="AC302" s="7">
        <v>166.8</v>
      </c>
      <c r="AD302" s="7">
        <v>159.4</v>
      </c>
      <c r="AE302" s="7">
        <v>161.5</v>
      </c>
      <c r="AF302" s="7">
        <v>1131.1999999999998</v>
      </c>
      <c r="AG302" s="7">
        <v>162.1</v>
      </c>
    </row>
    <row r="303" spans="1:33" x14ac:dyDescent="0.25">
      <c r="A303" s="48" t="s">
        <v>85</v>
      </c>
      <c r="B303">
        <v>2021</v>
      </c>
      <c r="C303" s="50" t="s">
        <v>177</v>
      </c>
      <c r="D303" s="7">
        <v>149.19999999999999</v>
      </c>
      <c r="E303" s="7">
        <v>205.5</v>
      </c>
      <c r="F303" s="7">
        <v>182.8</v>
      </c>
      <c r="G303" s="7">
        <v>156.5</v>
      </c>
      <c r="H303" s="7">
        <v>172.2</v>
      </c>
      <c r="I303" s="7">
        <v>171.5</v>
      </c>
      <c r="J303" s="7">
        <v>176.2</v>
      </c>
      <c r="K303" s="7">
        <v>166.9</v>
      </c>
      <c r="L303" s="7">
        <v>116.1</v>
      </c>
      <c r="M303" s="7">
        <v>165.5</v>
      </c>
      <c r="N303" s="7">
        <v>152.30000000000001</v>
      </c>
      <c r="O303" s="7">
        <v>173.3</v>
      </c>
      <c r="P303" s="7">
        <v>166.2</v>
      </c>
      <c r="Q303" s="7">
        <v>2154.1999999999998</v>
      </c>
      <c r="R303" s="7">
        <v>195.6</v>
      </c>
      <c r="S303" s="7">
        <v>157.30000000000001</v>
      </c>
      <c r="T303" s="7">
        <v>140.5</v>
      </c>
      <c r="U303" s="7">
        <v>154.80000000000001</v>
      </c>
      <c r="V303" s="7">
        <v>452.6</v>
      </c>
      <c r="W303" s="7">
        <v>160.5</v>
      </c>
      <c r="X303" s="7">
        <v>156.1</v>
      </c>
      <c r="Y303" s="7">
        <v>149.80000000000001</v>
      </c>
      <c r="Z303" s="7">
        <v>160.80000000000001</v>
      </c>
      <c r="AA303" s="7">
        <v>147.5</v>
      </c>
      <c r="AB303" s="7">
        <v>150.69999999999999</v>
      </c>
      <c r="AC303" s="7">
        <v>158.1</v>
      </c>
      <c r="AD303" s="7">
        <v>158</v>
      </c>
      <c r="AE303" s="7">
        <v>153.4</v>
      </c>
      <c r="AF303" s="7">
        <v>1078.3</v>
      </c>
      <c r="AG303" s="7">
        <v>160.4</v>
      </c>
    </row>
    <row r="304" spans="1:33" x14ac:dyDescent="0.25">
      <c r="A304" s="48" t="s">
        <v>104</v>
      </c>
      <c r="B304">
        <v>2021</v>
      </c>
      <c r="C304" s="50" t="s">
        <v>177</v>
      </c>
      <c r="D304" s="7">
        <v>146.69999999999999</v>
      </c>
      <c r="E304" s="7">
        <v>202</v>
      </c>
      <c r="F304" s="7">
        <v>180.7</v>
      </c>
      <c r="G304" s="7">
        <v>156.19999999999999</v>
      </c>
      <c r="H304" s="7">
        <v>183.7</v>
      </c>
      <c r="I304" s="7">
        <v>164.6</v>
      </c>
      <c r="J304" s="7">
        <v>155.4</v>
      </c>
      <c r="K304" s="7">
        <v>166</v>
      </c>
      <c r="L304" s="7">
        <v>115.1</v>
      </c>
      <c r="M304" s="7">
        <v>168.5</v>
      </c>
      <c r="N304" s="7">
        <v>160</v>
      </c>
      <c r="O304" s="7">
        <v>172.4</v>
      </c>
      <c r="P304" s="7">
        <v>162.6</v>
      </c>
      <c r="Q304" s="7">
        <v>2133.9</v>
      </c>
      <c r="R304" s="7">
        <v>190.8</v>
      </c>
      <c r="S304" s="7">
        <v>162.19999999999999</v>
      </c>
      <c r="T304" s="7">
        <v>151.80000000000001</v>
      </c>
      <c r="U304" s="7">
        <v>160.69999999999999</v>
      </c>
      <c r="V304" s="7">
        <v>474.7</v>
      </c>
      <c r="W304" s="7">
        <v>160.5</v>
      </c>
      <c r="X304" s="7">
        <v>159.80000000000001</v>
      </c>
      <c r="Y304" s="7">
        <v>154.80000000000001</v>
      </c>
      <c r="Z304" s="7">
        <v>166.3</v>
      </c>
      <c r="AA304" s="7">
        <v>150.69999999999999</v>
      </c>
      <c r="AB304" s="7">
        <v>154.9</v>
      </c>
      <c r="AC304" s="7">
        <v>161.69999999999999</v>
      </c>
      <c r="AD304" s="7">
        <v>158.80000000000001</v>
      </c>
      <c r="AE304" s="7">
        <v>157.6</v>
      </c>
      <c r="AF304" s="7">
        <v>1104.8</v>
      </c>
      <c r="AG304" s="7">
        <v>161.30000000000001</v>
      </c>
    </row>
    <row r="305" spans="1:33" x14ac:dyDescent="0.25">
      <c r="A305" s="48" t="s">
        <v>60</v>
      </c>
      <c r="B305">
        <v>2021</v>
      </c>
      <c r="C305" s="50" t="s">
        <v>194</v>
      </c>
      <c r="D305" s="7">
        <v>145.1</v>
      </c>
      <c r="E305" s="7">
        <v>204.5</v>
      </c>
      <c r="F305" s="7">
        <v>180.4</v>
      </c>
      <c r="G305" s="7">
        <v>157.1</v>
      </c>
      <c r="H305" s="7">
        <v>188.7</v>
      </c>
      <c r="I305" s="7">
        <v>157.69999999999999</v>
      </c>
      <c r="J305" s="7">
        <v>152.80000000000001</v>
      </c>
      <c r="K305" s="7">
        <v>163.6</v>
      </c>
      <c r="L305" s="7">
        <v>113.9</v>
      </c>
      <c r="M305" s="7">
        <v>169.7</v>
      </c>
      <c r="N305" s="7">
        <v>166.2</v>
      </c>
      <c r="O305" s="7">
        <v>171</v>
      </c>
      <c r="P305" s="7">
        <v>161.69999999999999</v>
      </c>
      <c r="Q305" s="7">
        <v>2132.4</v>
      </c>
      <c r="R305" s="7">
        <v>189.7</v>
      </c>
      <c r="S305" s="7">
        <v>166</v>
      </c>
      <c r="T305" s="7">
        <v>161.1</v>
      </c>
      <c r="U305" s="7">
        <v>165.3</v>
      </c>
      <c r="V305" s="7">
        <v>492.40000000000003</v>
      </c>
      <c r="W305" s="7">
        <v>161.5</v>
      </c>
      <c r="X305" s="7">
        <v>162.5</v>
      </c>
      <c r="Y305" s="7">
        <v>160.30000000000001</v>
      </c>
      <c r="Z305" s="7">
        <v>170.4</v>
      </c>
      <c r="AA305" s="7">
        <v>157.1</v>
      </c>
      <c r="AB305" s="7">
        <v>160.69999999999999</v>
      </c>
      <c r="AC305" s="7">
        <v>167.2</v>
      </c>
      <c r="AD305" s="7">
        <v>160.4</v>
      </c>
      <c r="AE305" s="7">
        <v>162.80000000000001</v>
      </c>
      <c r="AF305" s="7">
        <v>1138.9000000000001</v>
      </c>
      <c r="AG305" s="7">
        <v>163.19999999999999</v>
      </c>
    </row>
    <row r="306" spans="1:33" x14ac:dyDescent="0.25">
      <c r="A306" s="48" t="s">
        <v>85</v>
      </c>
      <c r="B306">
        <v>2021</v>
      </c>
      <c r="C306" s="50" t="s">
        <v>194</v>
      </c>
      <c r="D306" s="7">
        <v>149.1</v>
      </c>
      <c r="E306" s="7">
        <v>210.9</v>
      </c>
      <c r="F306" s="7">
        <v>185</v>
      </c>
      <c r="G306" s="7">
        <v>158.19999999999999</v>
      </c>
      <c r="H306" s="7">
        <v>170.6</v>
      </c>
      <c r="I306" s="7">
        <v>170.9</v>
      </c>
      <c r="J306" s="7">
        <v>186.4</v>
      </c>
      <c r="K306" s="7">
        <v>164.7</v>
      </c>
      <c r="L306" s="7">
        <v>115.7</v>
      </c>
      <c r="M306" s="7">
        <v>165.5</v>
      </c>
      <c r="N306" s="7">
        <v>153.4</v>
      </c>
      <c r="O306" s="7">
        <v>173.5</v>
      </c>
      <c r="P306" s="7">
        <v>167.9</v>
      </c>
      <c r="Q306" s="7">
        <v>2171.8000000000002</v>
      </c>
      <c r="R306" s="7">
        <v>195.5</v>
      </c>
      <c r="S306" s="7">
        <v>157.9</v>
      </c>
      <c r="T306" s="7">
        <v>141.9</v>
      </c>
      <c r="U306" s="7">
        <v>155.5</v>
      </c>
      <c r="V306" s="7">
        <v>455.3</v>
      </c>
      <c r="W306" s="7">
        <v>161.5</v>
      </c>
      <c r="X306" s="7">
        <v>157.69999999999999</v>
      </c>
      <c r="Y306" s="7">
        <v>150.69999999999999</v>
      </c>
      <c r="Z306" s="7">
        <v>161.5</v>
      </c>
      <c r="AA306" s="7">
        <v>149.5</v>
      </c>
      <c r="AB306" s="7">
        <v>151.19999999999999</v>
      </c>
      <c r="AC306" s="7">
        <v>160.30000000000001</v>
      </c>
      <c r="AD306" s="7">
        <v>159.6</v>
      </c>
      <c r="AE306" s="7">
        <v>155</v>
      </c>
      <c r="AF306" s="7">
        <v>1087.8000000000002</v>
      </c>
      <c r="AG306" s="7">
        <v>161.80000000000001</v>
      </c>
    </row>
    <row r="307" spans="1:33" x14ac:dyDescent="0.25">
      <c r="A307" s="48" t="s">
        <v>104</v>
      </c>
      <c r="B307">
        <v>2021</v>
      </c>
      <c r="C307" s="50" t="s">
        <v>194</v>
      </c>
      <c r="D307" s="7">
        <v>146.4</v>
      </c>
      <c r="E307" s="7">
        <v>206.8</v>
      </c>
      <c r="F307" s="7">
        <v>182.2</v>
      </c>
      <c r="G307" s="7">
        <v>157.5</v>
      </c>
      <c r="H307" s="7">
        <v>182.1</v>
      </c>
      <c r="I307" s="7">
        <v>163.9</v>
      </c>
      <c r="J307" s="7">
        <v>164.2</v>
      </c>
      <c r="K307" s="7">
        <v>164</v>
      </c>
      <c r="L307" s="7">
        <v>114.5</v>
      </c>
      <c r="M307" s="7">
        <v>168.3</v>
      </c>
      <c r="N307" s="7">
        <v>160.9</v>
      </c>
      <c r="O307" s="7">
        <v>172.2</v>
      </c>
      <c r="P307" s="7">
        <v>164</v>
      </c>
      <c r="Q307" s="7">
        <v>2147</v>
      </c>
      <c r="R307" s="7">
        <v>191.2</v>
      </c>
      <c r="S307" s="7">
        <v>162.80000000000001</v>
      </c>
      <c r="T307" s="7">
        <v>153.1</v>
      </c>
      <c r="U307" s="7">
        <v>161.4</v>
      </c>
      <c r="V307" s="7">
        <v>477.29999999999995</v>
      </c>
      <c r="W307" s="7">
        <v>161.5</v>
      </c>
      <c r="X307" s="7">
        <v>160.69999999999999</v>
      </c>
      <c r="Y307" s="7">
        <v>155.80000000000001</v>
      </c>
      <c r="Z307" s="7">
        <v>167</v>
      </c>
      <c r="AA307" s="7">
        <v>153.1</v>
      </c>
      <c r="AB307" s="7">
        <v>155.30000000000001</v>
      </c>
      <c r="AC307" s="7">
        <v>163.19999999999999</v>
      </c>
      <c r="AD307" s="7">
        <v>160.1</v>
      </c>
      <c r="AE307" s="7">
        <v>159</v>
      </c>
      <c r="AF307" s="7">
        <v>1113.5</v>
      </c>
      <c r="AG307" s="7">
        <v>162.5</v>
      </c>
    </row>
    <row r="308" spans="1:33" x14ac:dyDescent="0.25">
      <c r="A308" s="48" t="s">
        <v>60</v>
      </c>
      <c r="B308">
        <v>2021</v>
      </c>
      <c r="C308" s="50" t="s">
        <v>213</v>
      </c>
      <c r="D308" s="7">
        <v>144.9</v>
      </c>
      <c r="E308" s="7">
        <v>202.3</v>
      </c>
      <c r="F308" s="7">
        <v>176.5</v>
      </c>
      <c r="G308" s="7">
        <v>157.5</v>
      </c>
      <c r="H308" s="7">
        <v>190.9</v>
      </c>
      <c r="I308" s="7">
        <v>155.69999999999999</v>
      </c>
      <c r="J308" s="7">
        <v>153.9</v>
      </c>
      <c r="K308" s="7">
        <v>162.80000000000001</v>
      </c>
      <c r="L308" s="7">
        <v>115.2</v>
      </c>
      <c r="M308" s="7">
        <v>169.8</v>
      </c>
      <c r="N308" s="7">
        <v>167.6</v>
      </c>
      <c r="O308" s="7">
        <v>171.9</v>
      </c>
      <c r="P308" s="7">
        <v>161.80000000000001</v>
      </c>
      <c r="Q308" s="7">
        <v>2130.8000000000002</v>
      </c>
      <c r="R308" s="7">
        <v>190.2</v>
      </c>
      <c r="S308" s="7">
        <v>167</v>
      </c>
      <c r="T308" s="7">
        <v>162.6</v>
      </c>
      <c r="U308" s="7">
        <v>166.3</v>
      </c>
      <c r="V308" s="7">
        <v>495.90000000000003</v>
      </c>
      <c r="W308" s="7">
        <v>162.1</v>
      </c>
      <c r="X308" s="7">
        <v>163.1</v>
      </c>
      <c r="Y308" s="7">
        <v>160.9</v>
      </c>
      <c r="Z308" s="7">
        <v>171.1</v>
      </c>
      <c r="AA308" s="7">
        <v>157.69999999999999</v>
      </c>
      <c r="AB308" s="7">
        <v>161.1</v>
      </c>
      <c r="AC308" s="7">
        <v>167.5</v>
      </c>
      <c r="AD308" s="7">
        <v>160.30000000000001</v>
      </c>
      <c r="AE308" s="7">
        <v>163.30000000000001</v>
      </c>
      <c r="AF308" s="7">
        <v>1141.8999999999999</v>
      </c>
      <c r="AG308" s="7">
        <v>163.6</v>
      </c>
    </row>
    <row r="309" spans="1:33" x14ac:dyDescent="0.25">
      <c r="A309" s="48" t="s">
        <v>85</v>
      </c>
      <c r="B309">
        <v>2021</v>
      </c>
      <c r="C309" s="50" t="s">
        <v>213</v>
      </c>
      <c r="D309" s="7">
        <v>149.30000000000001</v>
      </c>
      <c r="E309" s="7">
        <v>207.4</v>
      </c>
      <c r="F309" s="7">
        <v>174.1</v>
      </c>
      <c r="G309" s="7">
        <v>159.19999999999999</v>
      </c>
      <c r="H309" s="7">
        <v>175</v>
      </c>
      <c r="I309" s="7">
        <v>161.30000000000001</v>
      </c>
      <c r="J309" s="7">
        <v>183.3</v>
      </c>
      <c r="K309" s="7">
        <v>164.5</v>
      </c>
      <c r="L309" s="7">
        <v>120.4</v>
      </c>
      <c r="M309" s="7">
        <v>166.2</v>
      </c>
      <c r="N309" s="7">
        <v>154.80000000000001</v>
      </c>
      <c r="O309" s="7">
        <v>175.1</v>
      </c>
      <c r="P309" s="7">
        <v>167.3</v>
      </c>
      <c r="Q309" s="7">
        <v>2157.9</v>
      </c>
      <c r="R309" s="7">
        <v>196.5</v>
      </c>
      <c r="S309" s="7">
        <v>159.80000000000001</v>
      </c>
      <c r="T309" s="7">
        <v>143.6</v>
      </c>
      <c r="U309" s="7">
        <v>157.30000000000001</v>
      </c>
      <c r="V309" s="7">
        <v>460.7</v>
      </c>
      <c r="W309" s="7">
        <v>162.1</v>
      </c>
      <c r="X309" s="7">
        <v>160.69999999999999</v>
      </c>
      <c r="Y309" s="7">
        <v>153.19999999999999</v>
      </c>
      <c r="Z309" s="7">
        <v>162.80000000000001</v>
      </c>
      <c r="AA309" s="7">
        <v>150.4</v>
      </c>
      <c r="AB309" s="7">
        <v>153.69999999999999</v>
      </c>
      <c r="AC309" s="7">
        <v>160.4</v>
      </c>
      <c r="AD309" s="7">
        <v>159.6</v>
      </c>
      <c r="AE309" s="7">
        <v>156</v>
      </c>
      <c r="AF309" s="7">
        <v>1096.0999999999999</v>
      </c>
      <c r="AG309" s="7">
        <v>162.30000000000001</v>
      </c>
    </row>
    <row r="310" spans="1:33" x14ac:dyDescent="0.25">
      <c r="A310" s="48" t="s">
        <v>104</v>
      </c>
      <c r="B310">
        <v>2021</v>
      </c>
      <c r="C310" s="50" t="s">
        <v>213</v>
      </c>
      <c r="D310" s="7">
        <v>146.6</v>
      </c>
      <c r="E310" s="7">
        <v>204</v>
      </c>
      <c r="F310" s="7">
        <v>172.8</v>
      </c>
      <c r="G310" s="7">
        <v>158.4</v>
      </c>
      <c r="H310" s="7">
        <v>188</v>
      </c>
      <c r="I310" s="7">
        <v>156.80000000000001</v>
      </c>
      <c r="J310" s="7">
        <v>162.19999999999999</v>
      </c>
      <c r="K310" s="7">
        <v>164.1</v>
      </c>
      <c r="L310" s="7">
        <v>119.7</v>
      </c>
      <c r="M310" s="7">
        <v>168.8</v>
      </c>
      <c r="N310" s="7">
        <v>162.69999999999999</v>
      </c>
      <c r="O310" s="7">
        <v>173.9</v>
      </c>
      <c r="P310" s="7">
        <v>164</v>
      </c>
      <c r="Q310" s="7">
        <v>2142</v>
      </c>
      <c r="R310" s="7">
        <v>192.1</v>
      </c>
      <c r="S310" s="7">
        <v>164.5</v>
      </c>
      <c r="T310" s="7">
        <v>155.30000000000001</v>
      </c>
      <c r="U310" s="7">
        <v>163.19999999999999</v>
      </c>
      <c r="V310" s="7">
        <v>483</v>
      </c>
      <c r="W310" s="7">
        <v>162.1</v>
      </c>
      <c r="X310" s="7">
        <v>162.6</v>
      </c>
      <c r="Y310" s="7">
        <v>157.5</v>
      </c>
      <c r="Z310" s="7">
        <v>168.4</v>
      </c>
      <c r="AA310" s="7">
        <v>154</v>
      </c>
      <c r="AB310" s="7">
        <v>157.6</v>
      </c>
      <c r="AC310" s="7">
        <v>163.80000000000001</v>
      </c>
      <c r="AD310" s="7">
        <v>160</v>
      </c>
      <c r="AE310" s="7">
        <v>160</v>
      </c>
      <c r="AF310" s="7">
        <v>1121.3</v>
      </c>
      <c r="AG310" s="7">
        <v>163.19999999999999</v>
      </c>
    </row>
    <row r="311" spans="1:33" x14ac:dyDescent="0.25">
      <c r="A311" s="48" t="s">
        <v>60</v>
      </c>
      <c r="B311">
        <v>2021</v>
      </c>
      <c r="C311" s="50" t="s">
        <v>228</v>
      </c>
      <c r="D311" s="7">
        <v>145.4</v>
      </c>
      <c r="E311" s="7">
        <v>202.1</v>
      </c>
      <c r="F311" s="7">
        <v>172</v>
      </c>
      <c r="G311" s="7">
        <v>158</v>
      </c>
      <c r="H311" s="7">
        <v>195.5</v>
      </c>
      <c r="I311" s="7">
        <v>152.69999999999999</v>
      </c>
      <c r="J311" s="7">
        <v>151.4</v>
      </c>
      <c r="K311" s="7">
        <v>163.9</v>
      </c>
      <c r="L311" s="7">
        <v>119.3</v>
      </c>
      <c r="M311" s="7">
        <v>170.1</v>
      </c>
      <c r="N311" s="7">
        <v>168.3</v>
      </c>
      <c r="O311" s="7">
        <v>172.8</v>
      </c>
      <c r="P311" s="7">
        <v>162.1</v>
      </c>
      <c r="Q311" s="7">
        <v>2133.6</v>
      </c>
      <c r="R311" s="7">
        <v>190.5</v>
      </c>
      <c r="S311" s="7">
        <v>167.7</v>
      </c>
      <c r="T311" s="7">
        <v>163.6</v>
      </c>
      <c r="U311" s="7">
        <v>167.1</v>
      </c>
      <c r="V311" s="7">
        <v>498.4</v>
      </c>
      <c r="W311" s="7">
        <v>162.1</v>
      </c>
      <c r="X311" s="7">
        <v>163.69999999999999</v>
      </c>
      <c r="Y311" s="7">
        <v>161.30000000000001</v>
      </c>
      <c r="Z311" s="7">
        <v>171.9</v>
      </c>
      <c r="AA311" s="7">
        <v>157.80000000000001</v>
      </c>
      <c r="AB311" s="7">
        <v>162.69999999999999</v>
      </c>
      <c r="AC311" s="7">
        <v>168.5</v>
      </c>
      <c r="AD311" s="7">
        <v>160.19999999999999</v>
      </c>
      <c r="AE311" s="7">
        <v>163.80000000000001</v>
      </c>
      <c r="AF311" s="7">
        <v>1146.2</v>
      </c>
      <c r="AG311" s="7">
        <v>164</v>
      </c>
    </row>
    <row r="312" spans="1:33" x14ac:dyDescent="0.25">
      <c r="A312" s="48" t="s">
        <v>85</v>
      </c>
      <c r="B312">
        <v>2021</v>
      </c>
      <c r="C312" s="50" t="s">
        <v>228</v>
      </c>
      <c r="D312" s="7">
        <v>149.30000000000001</v>
      </c>
      <c r="E312" s="7">
        <v>207.4</v>
      </c>
      <c r="F312" s="7">
        <v>174.1</v>
      </c>
      <c r="G312" s="7">
        <v>159.1</v>
      </c>
      <c r="H312" s="7">
        <v>175</v>
      </c>
      <c r="I312" s="7">
        <v>161.19999999999999</v>
      </c>
      <c r="J312" s="7">
        <v>183.5</v>
      </c>
      <c r="K312" s="7">
        <v>164.5</v>
      </c>
      <c r="L312" s="7">
        <v>120.4</v>
      </c>
      <c r="M312" s="7">
        <v>166.2</v>
      </c>
      <c r="N312" s="7">
        <v>154.80000000000001</v>
      </c>
      <c r="O312" s="7">
        <v>175.1</v>
      </c>
      <c r="P312" s="7">
        <v>167.3</v>
      </c>
      <c r="Q312" s="7">
        <v>2157.9</v>
      </c>
      <c r="R312" s="7">
        <v>196.5</v>
      </c>
      <c r="S312" s="7">
        <v>159.80000000000001</v>
      </c>
      <c r="T312" s="7">
        <v>143.6</v>
      </c>
      <c r="U312" s="7">
        <v>157.4</v>
      </c>
      <c r="V312" s="7">
        <v>460.79999999999995</v>
      </c>
      <c r="W312" s="7">
        <v>162.1</v>
      </c>
      <c r="X312" s="7">
        <v>160.80000000000001</v>
      </c>
      <c r="Y312" s="7">
        <v>153.30000000000001</v>
      </c>
      <c r="Z312" s="7">
        <v>162.80000000000001</v>
      </c>
      <c r="AA312" s="7">
        <v>150.5</v>
      </c>
      <c r="AB312" s="7">
        <v>153.9</v>
      </c>
      <c r="AC312" s="7">
        <v>160.30000000000001</v>
      </c>
      <c r="AD312" s="7">
        <v>159.6</v>
      </c>
      <c r="AE312" s="7">
        <v>156</v>
      </c>
      <c r="AF312" s="7">
        <v>1096.4000000000001</v>
      </c>
      <c r="AG312" s="7">
        <v>162.30000000000001</v>
      </c>
    </row>
    <row r="313" spans="1:33" x14ac:dyDescent="0.25">
      <c r="A313" s="48" t="s">
        <v>104</v>
      </c>
      <c r="B313">
        <v>2021</v>
      </c>
      <c r="C313" s="50" t="s">
        <v>228</v>
      </c>
      <c r="D313" s="7">
        <v>146.6</v>
      </c>
      <c r="E313" s="7">
        <v>204</v>
      </c>
      <c r="F313" s="7">
        <v>172.8</v>
      </c>
      <c r="G313" s="7">
        <v>158.4</v>
      </c>
      <c r="H313" s="7">
        <v>188</v>
      </c>
      <c r="I313" s="7">
        <v>156.69999999999999</v>
      </c>
      <c r="J313" s="7">
        <v>162.30000000000001</v>
      </c>
      <c r="K313" s="7">
        <v>164.1</v>
      </c>
      <c r="L313" s="7">
        <v>119.7</v>
      </c>
      <c r="M313" s="7">
        <v>168.8</v>
      </c>
      <c r="N313" s="7">
        <v>162.69999999999999</v>
      </c>
      <c r="O313" s="7">
        <v>173.9</v>
      </c>
      <c r="P313" s="7">
        <v>164</v>
      </c>
      <c r="Q313" s="7">
        <v>2142</v>
      </c>
      <c r="R313" s="7">
        <v>192.1</v>
      </c>
      <c r="S313" s="7">
        <v>164.6</v>
      </c>
      <c r="T313" s="7">
        <v>155.30000000000001</v>
      </c>
      <c r="U313" s="7">
        <v>163.30000000000001</v>
      </c>
      <c r="V313" s="7">
        <v>483.2</v>
      </c>
      <c r="W313" s="7">
        <v>162.1</v>
      </c>
      <c r="X313" s="7">
        <v>162.6</v>
      </c>
      <c r="Y313" s="7">
        <v>157.5</v>
      </c>
      <c r="Z313" s="7">
        <v>168.4</v>
      </c>
      <c r="AA313" s="7">
        <v>154</v>
      </c>
      <c r="AB313" s="7">
        <v>157.69999999999999</v>
      </c>
      <c r="AC313" s="7">
        <v>163.69999999999999</v>
      </c>
      <c r="AD313" s="7">
        <v>160</v>
      </c>
      <c r="AE313" s="7">
        <v>160</v>
      </c>
      <c r="AF313" s="7">
        <v>1121.3</v>
      </c>
      <c r="AG313" s="7">
        <v>163.19999999999999</v>
      </c>
    </row>
    <row r="314" spans="1:33" x14ac:dyDescent="0.25">
      <c r="A314" s="48" t="s">
        <v>60</v>
      </c>
      <c r="B314">
        <v>2021</v>
      </c>
      <c r="C314" s="50" t="s">
        <v>238</v>
      </c>
      <c r="D314" s="7">
        <v>146.1</v>
      </c>
      <c r="E314" s="7">
        <v>202.5</v>
      </c>
      <c r="F314" s="7">
        <v>170.1</v>
      </c>
      <c r="G314" s="7">
        <v>158.4</v>
      </c>
      <c r="H314" s="7">
        <v>198.8</v>
      </c>
      <c r="I314" s="7">
        <v>152.6</v>
      </c>
      <c r="J314" s="7">
        <v>170.4</v>
      </c>
      <c r="K314" s="7">
        <v>165.2</v>
      </c>
      <c r="L314" s="7">
        <v>121.6</v>
      </c>
      <c r="M314" s="7">
        <v>170.6</v>
      </c>
      <c r="N314" s="7">
        <v>168.8</v>
      </c>
      <c r="O314" s="7">
        <v>173.6</v>
      </c>
      <c r="P314" s="7">
        <v>165.5</v>
      </c>
      <c r="Q314" s="7">
        <v>2164.1999999999998</v>
      </c>
      <c r="R314" s="7">
        <v>191.2</v>
      </c>
      <c r="S314" s="7">
        <v>168.9</v>
      </c>
      <c r="T314" s="7">
        <v>164.8</v>
      </c>
      <c r="U314" s="7">
        <v>168.3</v>
      </c>
      <c r="V314" s="7">
        <v>502.00000000000006</v>
      </c>
      <c r="W314" s="7">
        <v>163.6</v>
      </c>
      <c r="X314" s="7">
        <v>165.5</v>
      </c>
      <c r="Y314" s="7">
        <v>162</v>
      </c>
      <c r="Z314" s="7">
        <v>172.5</v>
      </c>
      <c r="AA314" s="7">
        <v>159.5</v>
      </c>
      <c r="AB314" s="7">
        <v>163.19999999999999</v>
      </c>
      <c r="AC314" s="7">
        <v>169</v>
      </c>
      <c r="AD314" s="7">
        <v>161.1</v>
      </c>
      <c r="AE314" s="7">
        <v>164.7</v>
      </c>
      <c r="AF314" s="7">
        <v>1152</v>
      </c>
      <c r="AG314" s="7">
        <v>166.3</v>
      </c>
    </row>
    <row r="315" spans="1:33" x14ac:dyDescent="0.25">
      <c r="A315" s="48" t="s">
        <v>85</v>
      </c>
      <c r="B315">
        <v>2021</v>
      </c>
      <c r="C315" s="50" t="s">
        <v>238</v>
      </c>
      <c r="D315" s="7">
        <v>150.1</v>
      </c>
      <c r="E315" s="7">
        <v>208.4</v>
      </c>
      <c r="F315" s="7">
        <v>173</v>
      </c>
      <c r="G315" s="7">
        <v>159.19999999999999</v>
      </c>
      <c r="H315" s="7">
        <v>176.6</v>
      </c>
      <c r="I315" s="7">
        <v>159.30000000000001</v>
      </c>
      <c r="J315" s="7">
        <v>214.4</v>
      </c>
      <c r="K315" s="7">
        <v>165.3</v>
      </c>
      <c r="L315" s="7">
        <v>122.5</v>
      </c>
      <c r="M315" s="7">
        <v>166.8</v>
      </c>
      <c r="N315" s="7">
        <v>155.4</v>
      </c>
      <c r="O315" s="7">
        <v>175.9</v>
      </c>
      <c r="P315" s="7">
        <v>171.5</v>
      </c>
      <c r="Q315" s="7">
        <v>2198.4000000000005</v>
      </c>
      <c r="R315" s="7">
        <v>197</v>
      </c>
      <c r="S315" s="7">
        <v>160.80000000000001</v>
      </c>
      <c r="T315" s="7">
        <v>144.4</v>
      </c>
      <c r="U315" s="7">
        <v>158.30000000000001</v>
      </c>
      <c r="V315" s="7">
        <v>463.50000000000006</v>
      </c>
      <c r="W315" s="7">
        <v>163.6</v>
      </c>
      <c r="X315" s="7">
        <v>162.19999999999999</v>
      </c>
      <c r="Y315" s="7">
        <v>154.30000000000001</v>
      </c>
      <c r="Z315" s="7">
        <v>163.5</v>
      </c>
      <c r="AA315" s="7">
        <v>152.19999999999999</v>
      </c>
      <c r="AB315" s="7">
        <v>155.1</v>
      </c>
      <c r="AC315" s="7">
        <v>160.30000000000001</v>
      </c>
      <c r="AD315" s="7">
        <v>160.30000000000001</v>
      </c>
      <c r="AE315" s="7">
        <v>157</v>
      </c>
      <c r="AF315" s="7">
        <v>1102.7</v>
      </c>
      <c r="AG315" s="7">
        <v>164.6</v>
      </c>
    </row>
    <row r="316" spans="1:33" x14ac:dyDescent="0.25">
      <c r="A316" s="48" t="s">
        <v>104</v>
      </c>
      <c r="B316">
        <v>2021</v>
      </c>
      <c r="C316" s="50" t="s">
        <v>238</v>
      </c>
      <c r="D316" s="7">
        <v>147.4</v>
      </c>
      <c r="E316" s="7">
        <v>204.6</v>
      </c>
      <c r="F316" s="7">
        <v>171.2</v>
      </c>
      <c r="G316" s="7">
        <v>158.69999999999999</v>
      </c>
      <c r="H316" s="7">
        <v>190.6</v>
      </c>
      <c r="I316" s="7">
        <v>155.69999999999999</v>
      </c>
      <c r="J316" s="7">
        <v>185.3</v>
      </c>
      <c r="K316" s="7">
        <v>165.2</v>
      </c>
      <c r="L316" s="7">
        <v>121.9</v>
      </c>
      <c r="M316" s="7">
        <v>169.3</v>
      </c>
      <c r="N316" s="7">
        <v>163.19999999999999</v>
      </c>
      <c r="O316" s="7">
        <v>174.7</v>
      </c>
      <c r="P316" s="7">
        <v>167.7</v>
      </c>
      <c r="Q316" s="7">
        <v>2175.5</v>
      </c>
      <c r="R316" s="7">
        <v>192.7</v>
      </c>
      <c r="S316" s="7">
        <v>165.7</v>
      </c>
      <c r="T316" s="7">
        <v>156.30000000000001</v>
      </c>
      <c r="U316" s="7">
        <v>164.3</v>
      </c>
      <c r="V316" s="7">
        <v>486.3</v>
      </c>
      <c r="W316" s="7">
        <v>163.6</v>
      </c>
      <c r="X316" s="7">
        <v>164.2</v>
      </c>
      <c r="Y316" s="7">
        <v>158.4</v>
      </c>
      <c r="Z316" s="7">
        <v>169.1</v>
      </c>
      <c r="AA316" s="7">
        <v>155.69999999999999</v>
      </c>
      <c r="AB316" s="7">
        <v>158.6</v>
      </c>
      <c r="AC316" s="7">
        <v>163.9</v>
      </c>
      <c r="AD316" s="7">
        <v>160.80000000000001</v>
      </c>
      <c r="AE316" s="7">
        <v>161</v>
      </c>
      <c r="AF316" s="7">
        <v>1127.5</v>
      </c>
      <c r="AG316" s="7">
        <v>165.5</v>
      </c>
    </row>
    <row r="317" spans="1:33" x14ac:dyDescent="0.25">
      <c r="A317" s="48" t="s">
        <v>60</v>
      </c>
      <c r="B317">
        <v>2021</v>
      </c>
      <c r="C317" s="50" t="s">
        <v>264</v>
      </c>
      <c r="D317" s="7">
        <v>146.9</v>
      </c>
      <c r="E317" s="7">
        <v>199.8</v>
      </c>
      <c r="F317" s="7">
        <v>171.5</v>
      </c>
      <c r="G317" s="7">
        <v>159.1</v>
      </c>
      <c r="H317" s="7">
        <v>198.4</v>
      </c>
      <c r="I317" s="7">
        <v>153.19999999999999</v>
      </c>
      <c r="J317" s="7">
        <v>183.9</v>
      </c>
      <c r="K317" s="7">
        <v>165.4</v>
      </c>
      <c r="L317" s="7">
        <v>122.1</v>
      </c>
      <c r="M317" s="7">
        <v>170.8</v>
      </c>
      <c r="N317" s="7">
        <v>169.1</v>
      </c>
      <c r="O317" s="7">
        <v>174.3</v>
      </c>
      <c r="P317" s="7">
        <v>167.5</v>
      </c>
      <c r="Q317" s="7">
        <v>2182</v>
      </c>
      <c r="R317" s="7">
        <v>191.4</v>
      </c>
      <c r="S317" s="7">
        <v>170.4</v>
      </c>
      <c r="T317" s="7">
        <v>166</v>
      </c>
      <c r="U317" s="7">
        <v>169.8</v>
      </c>
      <c r="V317" s="7">
        <v>506.2</v>
      </c>
      <c r="W317" s="7">
        <v>164.2</v>
      </c>
      <c r="X317" s="7">
        <v>165.3</v>
      </c>
      <c r="Y317" s="7">
        <v>162.9</v>
      </c>
      <c r="Z317" s="7">
        <v>173.4</v>
      </c>
      <c r="AA317" s="7">
        <v>158.9</v>
      </c>
      <c r="AB317" s="7">
        <v>163.80000000000001</v>
      </c>
      <c r="AC317" s="7">
        <v>169.3</v>
      </c>
      <c r="AD317" s="7">
        <v>162.4</v>
      </c>
      <c r="AE317" s="7">
        <v>165.2</v>
      </c>
      <c r="AF317" s="7">
        <v>1155.8999999999999</v>
      </c>
      <c r="AG317" s="7">
        <v>167.6</v>
      </c>
    </row>
    <row r="318" spans="1:33" x14ac:dyDescent="0.25">
      <c r="A318" s="48" t="s">
        <v>85</v>
      </c>
      <c r="B318">
        <v>2021</v>
      </c>
      <c r="C318" s="50" t="s">
        <v>264</v>
      </c>
      <c r="D318" s="7">
        <v>151</v>
      </c>
      <c r="E318" s="7">
        <v>204.9</v>
      </c>
      <c r="F318" s="7">
        <v>175.4</v>
      </c>
      <c r="G318" s="7">
        <v>159.6</v>
      </c>
      <c r="H318" s="7">
        <v>175.8</v>
      </c>
      <c r="I318" s="7">
        <v>160.30000000000001</v>
      </c>
      <c r="J318" s="7">
        <v>229.1</v>
      </c>
      <c r="K318" s="7">
        <v>165.1</v>
      </c>
      <c r="L318" s="7">
        <v>123.1</v>
      </c>
      <c r="M318" s="7">
        <v>167.2</v>
      </c>
      <c r="N318" s="7">
        <v>156.1</v>
      </c>
      <c r="O318" s="7">
        <v>176.8</v>
      </c>
      <c r="P318" s="7">
        <v>173.5</v>
      </c>
      <c r="Q318" s="7">
        <v>2217.8999999999996</v>
      </c>
      <c r="R318" s="7">
        <v>197</v>
      </c>
      <c r="S318" s="7">
        <v>162.30000000000001</v>
      </c>
      <c r="T318" s="7">
        <v>145.30000000000001</v>
      </c>
      <c r="U318" s="7">
        <v>159.69999999999999</v>
      </c>
      <c r="V318" s="7">
        <v>467.3</v>
      </c>
      <c r="W318" s="7">
        <v>164.2</v>
      </c>
      <c r="X318" s="7">
        <v>161.6</v>
      </c>
      <c r="Y318" s="7">
        <v>155.19999999999999</v>
      </c>
      <c r="Z318" s="7">
        <v>164.2</v>
      </c>
      <c r="AA318" s="7">
        <v>151.19999999999999</v>
      </c>
      <c r="AB318" s="7">
        <v>156.69999999999999</v>
      </c>
      <c r="AC318" s="7">
        <v>160.80000000000001</v>
      </c>
      <c r="AD318" s="7">
        <v>161.80000000000001</v>
      </c>
      <c r="AE318" s="7">
        <v>157.30000000000001</v>
      </c>
      <c r="AF318" s="7">
        <v>1107.1999999999998</v>
      </c>
      <c r="AG318" s="7">
        <v>165.6</v>
      </c>
    </row>
    <row r="319" spans="1:33" x14ac:dyDescent="0.25">
      <c r="A319" s="48" t="s">
        <v>104</v>
      </c>
      <c r="B319">
        <v>2021</v>
      </c>
      <c r="C319" s="50" t="s">
        <v>264</v>
      </c>
      <c r="D319" s="7">
        <v>148.19999999999999</v>
      </c>
      <c r="E319" s="7">
        <v>201.6</v>
      </c>
      <c r="F319" s="7">
        <v>173</v>
      </c>
      <c r="G319" s="7">
        <v>159.30000000000001</v>
      </c>
      <c r="H319" s="7">
        <v>190.1</v>
      </c>
      <c r="I319" s="7">
        <v>156.5</v>
      </c>
      <c r="J319" s="7">
        <v>199.2</v>
      </c>
      <c r="K319" s="7">
        <v>165.3</v>
      </c>
      <c r="L319" s="7">
        <v>122.4</v>
      </c>
      <c r="M319" s="7">
        <v>169.6</v>
      </c>
      <c r="N319" s="7">
        <v>163.69999999999999</v>
      </c>
      <c r="O319" s="7">
        <v>175.5</v>
      </c>
      <c r="P319" s="7">
        <v>169.7</v>
      </c>
      <c r="Q319" s="7">
        <v>2194.1</v>
      </c>
      <c r="R319" s="7">
        <v>192.9</v>
      </c>
      <c r="S319" s="7">
        <v>167.2</v>
      </c>
      <c r="T319" s="7">
        <v>157.4</v>
      </c>
      <c r="U319" s="7">
        <v>165.8</v>
      </c>
      <c r="V319" s="7">
        <v>490.40000000000003</v>
      </c>
      <c r="W319" s="7">
        <v>164.2</v>
      </c>
      <c r="X319" s="7">
        <v>163.9</v>
      </c>
      <c r="Y319" s="7">
        <v>159.30000000000001</v>
      </c>
      <c r="Z319" s="7">
        <v>169.9</v>
      </c>
      <c r="AA319" s="7">
        <v>154.80000000000001</v>
      </c>
      <c r="AB319" s="7">
        <v>159.80000000000001</v>
      </c>
      <c r="AC319" s="7">
        <v>164.3</v>
      </c>
      <c r="AD319" s="7">
        <v>162.19999999999999</v>
      </c>
      <c r="AE319" s="7">
        <v>161.4</v>
      </c>
      <c r="AF319" s="7">
        <v>1131.7000000000003</v>
      </c>
      <c r="AG319" s="7">
        <v>166.7</v>
      </c>
    </row>
    <row r="320" spans="1:33" x14ac:dyDescent="0.25">
      <c r="A320" s="48" t="s">
        <v>60</v>
      </c>
      <c r="B320">
        <v>2021</v>
      </c>
      <c r="C320" s="50" t="s">
        <v>273</v>
      </c>
      <c r="D320" s="7">
        <v>147.4</v>
      </c>
      <c r="E320" s="7">
        <v>197</v>
      </c>
      <c r="F320" s="7">
        <v>176.5</v>
      </c>
      <c r="G320" s="7">
        <v>159.80000000000001</v>
      </c>
      <c r="H320" s="7">
        <v>195.8</v>
      </c>
      <c r="I320" s="7">
        <v>152</v>
      </c>
      <c r="J320" s="7">
        <v>172.3</v>
      </c>
      <c r="K320" s="7">
        <v>164.5</v>
      </c>
      <c r="L320" s="7">
        <v>120.6</v>
      </c>
      <c r="M320" s="7">
        <v>171.7</v>
      </c>
      <c r="N320" s="7">
        <v>169.7</v>
      </c>
      <c r="O320" s="7">
        <v>175.1</v>
      </c>
      <c r="P320" s="7">
        <v>165.8</v>
      </c>
      <c r="Q320" s="7">
        <v>2168.1999999999998</v>
      </c>
      <c r="R320" s="7">
        <v>190.8</v>
      </c>
      <c r="S320" s="7">
        <v>171.8</v>
      </c>
      <c r="T320" s="7">
        <v>167.3</v>
      </c>
      <c r="U320" s="7">
        <v>171.2</v>
      </c>
      <c r="V320" s="7">
        <v>510.3</v>
      </c>
      <c r="W320" s="7">
        <v>163.4</v>
      </c>
      <c r="X320" s="7">
        <v>165.6</v>
      </c>
      <c r="Y320" s="7">
        <v>163.9</v>
      </c>
      <c r="Z320" s="7">
        <v>174</v>
      </c>
      <c r="AA320" s="7">
        <v>160.1</v>
      </c>
      <c r="AB320" s="7">
        <v>164.5</v>
      </c>
      <c r="AC320" s="7">
        <v>169.7</v>
      </c>
      <c r="AD320" s="7">
        <v>162.80000000000001</v>
      </c>
      <c r="AE320" s="7">
        <v>166</v>
      </c>
      <c r="AF320" s="7">
        <v>1161</v>
      </c>
      <c r="AG320" s="7">
        <v>167</v>
      </c>
    </row>
    <row r="321" spans="1:33" x14ac:dyDescent="0.25">
      <c r="A321" s="48" t="s">
        <v>85</v>
      </c>
      <c r="B321">
        <v>2021</v>
      </c>
      <c r="C321" s="50" t="s">
        <v>273</v>
      </c>
      <c r="D321" s="7">
        <v>151.6</v>
      </c>
      <c r="E321" s="7">
        <v>202.2</v>
      </c>
      <c r="F321" s="7">
        <v>180</v>
      </c>
      <c r="G321" s="7">
        <v>160</v>
      </c>
      <c r="H321" s="7">
        <v>173.5</v>
      </c>
      <c r="I321" s="7">
        <v>158.30000000000001</v>
      </c>
      <c r="J321" s="7">
        <v>219.5</v>
      </c>
      <c r="K321" s="7">
        <v>164.2</v>
      </c>
      <c r="L321" s="7">
        <v>121.9</v>
      </c>
      <c r="M321" s="7">
        <v>168.2</v>
      </c>
      <c r="N321" s="7">
        <v>156.5</v>
      </c>
      <c r="O321" s="7">
        <v>178.2</v>
      </c>
      <c r="P321" s="7">
        <v>172.2</v>
      </c>
      <c r="Q321" s="7">
        <v>2206.3000000000002</v>
      </c>
      <c r="R321" s="7">
        <v>196.8</v>
      </c>
      <c r="S321" s="7">
        <v>163.30000000000001</v>
      </c>
      <c r="T321" s="7">
        <v>146.69999999999999</v>
      </c>
      <c r="U321" s="7">
        <v>160.69999999999999</v>
      </c>
      <c r="V321" s="7">
        <v>470.7</v>
      </c>
      <c r="W321" s="7">
        <v>163.4</v>
      </c>
      <c r="X321" s="7">
        <v>161.69999999999999</v>
      </c>
      <c r="Y321" s="7">
        <v>156</v>
      </c>
      <c r="Z321" s="7">
        <v>165.1</v>
      </c>
      <c r="AA321" s="7">
        <v>151.80000000000001</v>
      </c>
      <c r="AB321" s="7">
        <v>157.6</v>
      </c>
      <c r="AC321" s="7">
        <v>160.6</v>
      </c>
      <c r="AD321" s="7">
        <v>162.4</v>
      </c>
      <c r="AE321" s="7">
        <v>157.80000000000001</v>
      </c>
      <c r="AF321" s="7">
        <v>1111.3</v>
      </c>
      <c r="AG321" s="7">
        <v>165.2</v>
      </c>
    </row>
    <row r="322" spans="1:33" x14ac:dyDescent="0.25">
      <c r="A322" s="48" t="s">
        <v>104</v>
      </c>
      <c r="B322">
        <v>2021</v>
      </c>
      <c r="C322" s="50" t="s">
        <v>273</v>
      </c>
      <c r="D322" s="7">
        <v>148.69999999999999</v>
      </c>
      <c r="E322" s="7">
        <v>198.8</v>
      </c>
      <c r="F322" s="7">
        <v>177.9</v>
      </c>
      <c r="G322" s="7">
        <v>159.9</v>
      </c>
      <c r="H322" s="7">
        <v>187.6</v>
      </c>
      <c r="I322" s="7">
        <v>154.9</v>
      </c>
      <c r="J322" s="7">
        <v>188.3</v>
      </c>
      <c r="K322" s="7">
        <v>164.4</v>
      </c>
      <c r="L322" s="7">
        <v>121</v>
      </c>
      <c r="M322" s="7">
        <v>170.5</v>
      </c>
      <c r="N322" s="7">
        <v>164.2</v>
      </c>
      <c r="O322" s="7">
        <v>176.5</v>
      </c>
      <c r="P322" s="7">
        <v>168.2</v>
      </c>
      <c r="Q322" s="7">
        <v>2180.9</v>
      </c>
      <c r="R322" s="7">
        <v>192.4</v>
      </c>
      <c r="S322" s="7">
        <v>168.5</v>
      </c>
      <c r="T322" s="7">
        <v>158.69999999999999</v>
      </c>
      <c r="U322" s="7">
        <v>167</v>
      </c>
      <c r="V322" s="7">
        <v>494.2</v>
      </c>
      <c r="W322" s="7">
        <v>163.4</v>
      </c>
      <c r="X322" s="7">
        <v>164.1</v>
      </c>
      <c r="Y322" s="7">
        <v>160.19999999999999</v>
      </c>
      <c r="Z322" s="7">
        <v>170.6</v>
      </c>
      <c r="AA322" s="7">
        <v>155.69999999999999</v>
      </c>
      <c r="AB322" s="7">
        <v>160.6</v>
      </c>
      <c r="AC322" s="7">
        <v>164.4</v>
      </c>
      <c r="AD322" s="7">
        <v>162.6</v>
      </c>
      <c r="AE322" s="7">
        <v>162</v>
      </c>
      <c r="AF322" s="7">
        <v>1136.0999999999999</v>
      </c>
      <c r="AG322" s="7">
        <v>166.2</v>
      </c>
    </row>
    <row r="323" spans="1:33" x14ac:dyDescent="0.25">
      <c r="A323" s="48" t="s">
        <v>60</v>
      </c>
      <c r="B323">
        <v>2022</v>
      </c>
      <c r="C323" s="50" t="s">
        <v>62</v>
      </c>
      <c r="D323" s="7">
        <v>148.30000000000001</v>
      </c>
      <c r="E323" s="7">
        <v>196.9</v>
      </c>
      <c r="F323" s="7">
        <v>178</v>
      </c>
      <c r="G323" s="7">
        <v>160.5</v>
      </c>
      <c r="H323" s="7">
        <v>192.6</v>
      </c>
      <c r="I323" s="7">
        <v>151.19999999999999</v>
      </c>
      <c r="J323" s="7">
        <v>159.19999999999999</v>
      </c>
      <c r="K323" s="7">
        <v>164</v>
      </c>
      <c r="L323" s="7">
        <v>119.3</v>
      </c>
      <c r="M323" s="7">
        <v>173.3</v>
      </c>
      <c r="N323" s="7">
        <v>169.8</v>
      </c>
      <c r="O323" s="7">
        <v>175.8</v>
      </c>
      <c r="P323" s="7">
        <v>164.1</v>
      </c>
      <c r="Q323" s="7">
        <v>2153</v>
      </c>
      <c r="R323" s="7">
        <v>190.7</v>
      </c>
      <c r="S323" s="7">
        <v>173.2</v>
      </c>
      <c r="T323" s="7">
        <v>169.3</v>
      </c>
      <c r="U323" s="7">
        <v>172.7</v>
      </c>
      <c r="V323" s="7">
        <v>515.20000000000005</v>
      </c>
      <c r="W323" s="7">
        <v>164.5</v>
      </c>
      <c r="X323" s="7">
        <v>165.8</v>
      </c>
      <c r="Y323" s="7">
        <v>164.9</v>
      </c>
      <c r="Z323" s="7">
        <v>174.7</v>
      </c>
      <c r="AA323" s="7">
        <v>160.80000000000001</v>
      </c>
      <c r="AB323" s="7">
        <v>164.9</v>
      </c>
      <c r="AC323" s="7">
        <v>169.9</v>
      </c>
      <c r="AD323" s="7">
        <v>163.19999999999999</v>
      </c>
      <c r="AE323" s="7">
        <v>166.6</v>
      </c>
      <c r="AF323" s="7">
        <v>1165</v>
      </c>
      <c r="AG323" s="7">
        <v>166.4</v>
      </c>
    </row>
    <row r="324" spans="1:33" x14ac:dyDescent="0.25">
      <c r="A324" s="48" t="s">
        <v>85</v>
      </c>
      <c r="B324">
        <v>2022</v>
      </c>
      <c r="C324" s="50" t="s">
        <v>62</v>
      </c>
      <c r="D324" s="7">
        <v>152.19999999999999</v>
      </c>
      <c r="E324" s="7">
        <v>202.1</v>
      </c>
      <c r="F324" s="7">
        <v>180.1</v>
      </c>
      <c r="G324" s="7">
        <v>160.4</v>
      </c>
      <c r="H324" s="7">
        <v>171</v>
      </c>
      <c r="I324" s="7">
        <v>156.5</v>
      </c>
      <c r="J324" s="7">
        <v>203.6</v>
      </c>
      <c r="K324" s="7">
        <v>163.80000000000001</v>
      </c>
      <c r="L324" s="7">
        <v>121.3</v>
      </c>
      <c r="M324" s="7">
        <v>169.8</v>
      </c>
      <c r="N324" s="7">
        <v>156.6</v>
      </c>
      <c r="O324" s="7">
        <v>179</v>
      </c>
      <c r="P324" s="7">
        <v>170.3</v>
      </c>
      <c r="Q324" s="7">
        <v>2186.6999999999998</v>
      </c>
      <c r="R324" s="7">
        <v>196.4</v>
      </c>
      <c r="S324" s="7">
        <v>164.7</v>
      </c>
      <c r="T324" s="7">
        <v>148.5</v>
      </c>
      <c r="U324" s="7">
        <v>162.19999999999999</v>
      </c>
      <c r="V324" s="7">
        <v>475.4</v>
      </c>
      <c r="W324" s="7">
        <v>164.5</v>
      </c>
      <c r="X324" s="7">
        <v>161.6</v>
      </c>
      <c r="Y324" s="7">
        <v>156.80000000000001</v>
      </c>
      <c r="Z324" s="7">
        <v>166.1</v>
      </c>
      <c r="AA324" s="7">
        <v>152.69999999999999</v>
      </c>
      <c r="AB324" s="7">
        <v>158.4</v>
      </c>
      <c r="AC324" s="7">
        <v>161</v>
      </c>
      <c r="AD324" s="7">
        <v>162.80000000000001</v>
      </c>
      <c r="AE324" s="7">
        <v>158.6</v>
      </c>
      <c r="AF324" s="7">
        <v>1116.3999999999999</v>
      </c>
      <c r="AG324" s="7">
        <v>165</v>
      </c>
    </row>
    <row r="325" spans="1:33" x14ac:dyDescent="0.25">
      <c r="A325" s="48" t="s">
        <v>104</v>
      </c>
      <c r="B325">
        <v>2022</v>
      </c>
      <c r="C325" s="50" t="s">
        <v>62</v>
      </c>
      <c r="D325" s="7">
        <v>149.5</v>
      </c>
      <c r="E325" s="7">
        <v>198.7</v>
      </c>
      <c r="F325" s="7">
        <v>178.8</v>
      </c>
      <c r="G325" s="7">
        <v>160.5</v>
      </c>
      <c r="H325" s="7">
        <v>184.7</v>
      </c>
      <c r="I325" s="7">
        <v>153.69999999999999</v>
      </c>
      <c r="J325" s="7">
        <v>174.3</v>
      </c>
      <c r="K325" s="7">
        <v>163.9</v>
      </c>
      <c r="L325" s="7">
        <v>120</v>
      </c>
      <c r="M325" s="7">
        <v>172.1</v>
      </c>
      <c r="N325" s="7">
        <v>164.3</v>
      </c>
      <c r="O325" s="7">
        <v>177.3</v>
      </c>
      <c r="P325" s="7">
        <v>166.4</v>
      </c>
      <c r="Q325" s="7">
        <v>2164.1999999999998</v>
      </c>
      <c r="R325" s="7">
        <v>192.2</v>
      </c>
      <c r="S325" s="7">
        <v>169.9</v>
      </c>
      <c r="T325" s="7">
        <v>160.69999999999999</v>
      </c>
      <c r="U325" s="7">
        <v>168.5</v>
      </c>
      <c r="V325" s="7">
        <v>499.1</v>
      </c>
      <c r="W325" s="7">
        <v>164.5</v>
      </c>
      <c r="X325" s="7">
        <v>164.2</v>
      </c>
      <c r="Y325" s="7">
        <v>161.1</v>
      </c>
      <c r="Z325" s="7">
        <v>171.4</v>
      </c>
      <c r="AA325" s="7">
        <v>156.5</v>
      </c>
      <c r="AB325" s="7">
        <v>161.19999999999999</v>
      </c>
      <c r="AC325" s="7">
        <v>164.7</v>
      </c>
      <c r="AD325" s="7">
        <v>163</v>
      </c>
      <c r="AE325" s="7">
        <v>162.69999999999999</v>
      </c>
      <c r="AF325" s="7">
        <v>1140.6000000000001</v>
      </c>
      <c r="AG325" s="7">
        <v>165.7</v>
      </c>
    </row>
    <row r="326" spans="1:33" x14ac:dyDescent="0.25">
      <c r="A326" s="48" t="s">
        <v>60</v>
      </c>
      <c r="B326">
        <v>2022</v>
      </c>
      <c r="C326" s="50" t="s">
        <v>116</v>
      </c>
      <c r="D326" s="7">
        <v>148.80000000000001</v>
      </c>
      <c r="E326" s="7">
        <v>198.1</v>
      </c>
      <c r="F326" s="7">
        <v>175.5</v>
      </c>
      <c r="G326" s="7">
        <v>160.69999999999999</v>
      </c>
      <c r="H326" s="7">
        <v>192.6</v>
      </c>
      <c r="I326" s="7">
        <v>151.4</v>
      </c>
      <c r="J326" s="7">
        <v>155.19999999999999</v>
      </c>
      <c r="K326" s="7">
        <v>163.9</v>
      </c>
      <c r="L326" s="7">
        <v>118.1</v>
      </c>
      <c r="M326" s="7">
        <v>175.4</v>
      </c>
      <c r="N326" s="7">
        <v>170.5</v>
      </c>
      <c r="O326" s="7">
        <v>176.3</v>
      </c>
      <c r="P326" s="7">
        <v>163.9</v>
      </c>
      <c r="Q326" s="7">
        <v>2150.4</v>
      </c>
      <c r="R326" s="7">
        <v>191.5</v>
      </c>
      <c r="S326" s="7">
        <v>174.1</v>
      </c>
      <c r="T326" s="7">
        <v>171</v>
      </c>
      <c r="U326" s="7">
        <v>173.7</v>
      </c>
      <c r="V326" s="7">
        <v>518.79999999999995</v>
      </c>
      <c r="W326" s="7">
        <v>165.5</v>
      </c>
      <c r="X326" s="7">
        <v>167.4</v>
      </c>
      <c r="Y326" s="7">
        <v>165.7</v>
      </c>
      <c r="Z326" s="7">
        <v>175.3</v>
      </c>
      <c r="AA326" s="7">
        <v>161.19999999999999</v>
      </c>
      <c r="AB326" s="7">
        <v>165.5</v>
      </c>
      <c r="AC326" s="7">
        <v>170.3</v>
      </c>
      <c r="AD326" s="7">
        <v>164.5</v>
      </c>
      <c r="AE326" s="7">
        <v>167.3</v>
      </c>
      <c r="AF326" s="7">
        <v>1169.8</v>
      </c>
      <c r="AG326" s="7">
        <v>166.7</v>
      </c>
    </row>
    <row r="327" spans="1:33" x14ac:dyDescent="0.25">
      <c r="A327" s="48" t="s">
        <v>85</v>
      </c>
      <c r="B327">
        <v>2022</v>
      </c>
      <c r="C327" s="50" t="s">
        <v>116</v>
      </c>
      <c r="D327" s="7">
        <v>152.5</v>
      </c>
      <c r="E327" s="7">
        <v>205.2</v>
      </c>
      <c r="F327" s="7">
        <v>176.4</v>
      </c>
      <c r="G327" s="7">
        <v>160.6</v>
      </c>
      <c r="H327" s="7">
        <v>171.5</v>
      </c>
      <c r="I327" s="7">
        <v>156.4</v>
      </c>
      <c r="J327" s="7">
        <v>198</v>
      </c>
      <c r="K327" s="7">
        <v>163.19999999999999</v>
      </c>
      <c r="L327" s="7">
        <v>120.6</v>
      </c>
      <c r="M327" s="7">
        <v>172.2</v>
      </c>
      <c r="N327" s="7">
        <v>156.69999999999999</v>
      </c>
      <c r="O327" s="7">
        <v>180</v>
      </c>
      <c r="P327" s="7">
        <v>170.2</v>
      </c>
      <c r="Q327" s="7">
        <v>2183.5</v>
      </c>
      <c r="R327" s="7">
        <v>196.5</v>
      </c>
      <c r="S327" s="7">
        <v>165.7</v>
      </c>
      <c r="T327" s="7">
        <v>150.4</v>
      </c>
      <c r="U327" s="7">
        <v>163.4</v>
      </c>
      <c r="V327" s="7">
        <v>479.5</v>
      </c>
      <c r="W327" s="7">
        <v>165.5</v>
      </c>
      <c r="X327" s="7">
        <v>163</v>
      </c>
      <c r="Y327" s="7">
        <v>157.4</v>
      </c>
      <c r="Z327" s="7">
        <v>167.2</v>
      </c>
      <c r="AA327" s="7">
        <v>153.1</v>
      </c>
      <c r="AB327" s="7">
        <v>159.5</v>
      </c>
      <c r="AC327" s="7">
        <v>162</v>
      </c>
      <c r="AD327" s="7">
        <v>164.2</v>
      </c>
      <c r="AE327" s="7">
        <v>159.4</v>
      </c>
      <c r="AF327" s="7">
        <v>1122.8000000000002</v>
      </c>
      <c r="AG327" s="7">
        <v>165.5</v>
      </c>
    </row>
    <row r="328" spans="1:33" x14ac:dyDescent="0.25">
      <c r="A328" s="48" t="s">
        <v>104</v>
      </c>
      <c r="B328">
        <v>2022</v>
      </c>
      <c r="C328" s="50" t="s">
        <v>116</v>
      </c>
      <c r="D328" s="7">
        <v>150</v>
      </c>
      <c r="E328" s="7">
        <v>200.6</v>
      </c>
      <c r="F328" s="7">
        <v>175.8</v>
      </c>
      <c r="G328" s="7">
        <v>160.69999999999999</v>
      </c>
      <c r="H328" s="7">
        <v>184.9</v>
      </c>
      <c r="I328" s="7">
        <v>153.69999999999999</v>
      </c>
      <c r="J328" s="7">
        <v>169.7</v>
      </c>
      <c r="K328" s="7">
        <v>163.69999999999999</v>
      </c>
      <c r="L328" s="7">
        <v>118.9</v>
      </c>
      <c r="M328" s="7">
        <v>174.3</v>
      </c>
      <c r="N328" s="7">
        <v>164.7</v>
      </c>
      <c r="O328" s="7">
        <v>178</v>
      </c>
      <c r="P328" s="7">
        <v>166.2</v>
      </c>
      <c r="Q328" s="7">
        <v>2161.2000000000003</v>
      </c>
      <c r="R328" s="7">
        <v>192.8</v>
      </c>
      <c r="S328" s="7">
        <v>170.8</v>
      </c>
      <c r="T328" s="7">
        <v>162.4</v>
      </c>
      <c r="U328" s="7">
        <v>169.6</v>
      </c>
      <c r="V328" s="7">
        <v>502.80000000000007</v>
      </c>
      <c r="W328" s="7">
        <v>165.5</v>
      </c>
      <c r="X328" s="7">
        <v>165.7</v>
      </c>
      <c r="Y328" s="7">
        <v>161.80000000000001</v>
      </c>
      <c r="Z328" s="7">
        <v>172.2</v>
      </c>
      <c r="AA328" s="7">
        <v>156.9</v>
      </c>
      <c r="AB328" s="7">
        <v>162.1</v>
      </c>
      <c r="AC328" s="7">
        <v>165.4</v>
      </c>
      <c r="AD328" s="7">
        <v>164.4</v>
      </c>
      <c r="AE328" s="7">
        <v>163.5</v>
      </c>
      <c r="AF328" s="7">
        <v>1146.3</v>
      </c>
      <c r="AG328" s="7">
        <v>166.1</v>
      </c>
    </row>
    <row r="329" spans="1:33" x14ac:dyDescent="0.25">
      <c r="A329" s="48" t="s">
        <v>60</v>
      </c>
      <c r="B329">
        <v>2022</v>
      </c>
      <c r="C329" s="50" t="s">
        <v>138</v>
      </c>
      <c r="D329" s="7">
        <v>150.19999999999999</v>
      </c>
      <c r="E329" s="7">
        <v>208</v>
      </c>
      <c r="F329" s="7">
        <v>167.9</v>
      </c>
      <c r="G329" s="7">
        <v>162</v>
      </c>
      <c r="H329" s="7">
        <v>203.1</v>
      </c>
      <c r="I329" s="7">
        <v>155.9</v>
      </c>
      <c r="J329" s="7">
        <v>155.80000000000001</v>
      </c>
      <c r="K329" s="7">
        <v>164.2</v>
      </c>
      <c r="L329" s="7">
        <v>118.1</v>
      </c>
      <c r="M329" s="7">
        <v>178.7</v>
      </c>
      <c r="N329" s="7">
        <v>171.2</v>
      </c>
      <c r="O329" s="7">
        <v>177.4</v>
      </c>
      <c r="P329" s="7">
        <v>166.6</v>
      </c>
      <c r="Q329" s="7">
        <v>2179.1000000000004</v>
      </c>
      <c r="R329" s="7">
        <v>192.3</v>
      </c>
      <c r="S329" s="7">
        <v>175.4</v>
      </c>
      <c r="T329" s="7">
        <v>173.2</v>
      </c>
      <c r="U329" s="7">
        <v>175.1</v>
      </c>
      <c r="V329" s="7">
        <v>523.70000000000005</v>
      </c>
      <c r="W329" s="7">
        <v>165.3</v>
      </c>
      <c r="X329" s="7">
        <v>168.9</v>
      </c>
      <c r="Y329" s="7">
        <v>166.5</v>
      </c>
      <c r="Z329" s="7">
        <v>176</v>
      </c>
      <c r="AA329" s="7">
        <v>162</v>
      </c>
      <c r="AB329" s="7">
        <v>166.6</v>
      </c>
      <c r="AC329" s="7">
        <v>170.6</v>
      </c>
      <c r="AD329" s="7">
        <v>167.4</v>
      </c>
      <c r="AE329" s="7">
        <v>168.3</v>
      </c>
      <c r="AF329" s="7">
        <v>1177.4000000000001</v>
      </c>
      <c r="AG329" s="7">
        <v>168.7</v>
      </c>
    </row>
    <row r="330" spans="1:33" x14ac:dyDescent="0.25">
      <c r="A330" s="48" t="s">
        <v>85</v>
      </c>
      <c r="B330">
        <v>2022</v>
      </c>
      <c r="C330" s="50" t="s">
        <v>138</v>
      </c>
      <c r="D330" s="7">
        <v>153.69999999999999</v>
      </c>
      <c r="E330" s="7">
        <v>215.8</v>
      </c>
      <c r="F330" s="7">
        <v>167.7</v>
      </c>
      <c r="G330" s="7">
        <v>162.6</v>
      </c>
      <c r="H330" s="7">
        <v>180</v>
      </c>
      <c r="I330" s="7">
        <v>159.6</v>
      </c>
      <c r="J330" s="7">
        <v>188.4</v>
      </c>
      <c r="K330" s="7">
        <v>163.4</v>
      </c>
      <c r="L330" s="7">
        <v>120.3</v>
      </c>
      <c r="M330" s="7">
        <v>174.7</v>
      </c>
      <c r="N330" s="7">
        <v>157.1</v>
      </c>
      <c r="O330" s="7">
        <v>181.5</v>
      </c>
      <c r="P330" s="7">
        <v>171.5</v>
      </c>
      <c r="Q330" s="7">
        <v>2196.3000000000002</v>
      </c>
      <c r="R330" s="7">
        <v>197.5</v>
      </c>
      <c r="S330" s="7">
        <v>167.1</v>
      </c>
      <c r="T330" s="7">
        <v>152.6</v>
      </c>
      <c r="U330" s="7">
        <v>164.9</v>
      </c>
      <c r="V330" s="7">
        <v>484.6</v>
      </c>
      <c r="W330" s="7">
        <v>165.3</v>
      </c>
      <c r="X330" s="7">
        <v>164.5</v>
      </c>
      <c r="Y330" s="7">
        <v>158.6</v>
      </c>
      <c r="Z330" s="7">
        <v>168.2</v>
      </c>
      <c r="AA330" s="7">
        <v>154.19999999999999</v>
      </c>
      <c r="AB330" s="7">
        <v>160.80000000000001</v>
      </c>
      <c r="AC330" s="7">
        <v>162.69999999999999</v>
      </c>
      <c r="AD330" s="7">
        <v>166.8</v>
      </c>
      <c r="AE330" s="7">
        <v>160.6</v>
      </c>
      <c r="AF330" s="7">
        <v>1131.8999999999999</v>
      </c>
      <c r="AG330" s="7">
        <v>166.5</v>
      </c>
    </row>
    <row r="331" spans="1:33" x14ac:dyDescent="0.25">
      <c r="A331" s="48" t="s">
        <v>104</v>
      </c>
      <c r="B331">
        <v>2022</v>
      </c>
      <c r="C331" s="50" t="s">
        <v>138</v>
      </c>
      <c r="D331" s="7">
        <v>151.30000000000001</v>
      </c>
      <c r="E331" s="7">
        <v>210.7</v>
      </c>
      <c r="F331" s="7">
        <v>167.8</v>
      </c>
      <c r="G331" s="7">
        <v>162.19999999999999</v>
      </c>
      <c r="H331" s="7">
        <v>194.6</v>
      </c>
      <c r="I331" s="7">
        <v>157.6</v>
      </c>
      <c r="J331" s="7">
        <v>166.9</v>
      </c>
      <c r="K331" s="7">
        <v>163.9</v>
      </c>
      <c r="L331" s="7">
        <v>118.8</v>
      </c>
      <c r="M331" s="7">
        <v>177.4</v>
      </c>
      <c r="N331" s="7">
        <v>165.3</v>
      </c>
      <c r="O331" s="7">
        <v>179.3</v>
      </c>
      <c r="P331" s="7">
        <v>168.4</v>
      </c>
      <c r="Q331" s="7">
        <v>2184.2000000000003</v>
      </c>
      <c r="R331" s="7">
        <v>193.7</v>
      </c>
      <c r="S331" s="7">
        <v>172.1</v>
      </c>
      <c r="T331" s="7">
        <v>164.6</v>
      </c>
      <c r="U331" s="7">
        <v>171.1</v>
      </c>
      <c r="V331" s="7">
        <v>507.79999999999995</v>
      </c>
      <c r="W331" s="7">
        <v>165.3</v>
      </c>
      <c r="X331" s="7">
        <v>167.2</v>
      </c>
      <c r="Y331" s="7">
        <v>162.80000000000001</v>
      </c>
      <c r="Z331" s="7">
        <v>173</v>
      </c>
      <c r="AA331" s="7">
        <v>157.9</v>
      </c>
      <c r="AB331" s="7">
        <v>163.30000000000001</v>
      </c>
      <c r="AC331" s="7">
        <v>166</v>
      </c>
      <c r="AD331" s="7">
        <v>167.2</v>
      </c>
      <c r="AE331" s="7">
        <v>164.6</v>
      </c>
      <c r="AF331" s="7">
        <v>1154.8</v>
      </c>
      <c r="AG331" s="7">
        <v>167.7</v>
      </c>
    </row>
    <row r="332" spans="1:33" x14ac:dyDescent="0.25">
      <c r="A332" s="48" t="s">
        <v>60</v>
      </c>
      <c r="B332">
        <v>2022</v>
      </c>
      <c r="C332" s="50" t="s">
        <v>154</v>
      </c>
      <c r="D332" s="7">
        <v>151.80000000000001</v>
      </c>
      <c r="E332" s="7">
        <v>209.7</v>
      </c>
      <c r="F332" s="7">
        <v>164.5</v>
      </c>
      <c r="G332" s="7">
        <v>163.80000000000001</v>
      </c>
      <c r="H332" s="7">
        <v>207.4</v>
      </c>
      <c r="I332" s="7">
        <v>169.7</v>
      </c>
      <c r="J332" s="7">
        <v>153.6</v>
      </c>
      <c r="K332" s="7">
        <v>165.1</v>
      </c>
      <c r="L332" s="7">
        <v>118.2</v>
      </c>
      <c r="M332" s="7">
        <v>182.9</v>
      </c>
      <c r="N332" s="7">
        <v>172.4</v>
      </c>
      <c r="O332" s="7">
        <v>178.9</v>
      </c>
      <c r="P332" s="7">
        <v>168.6</v>
      </c>
      <c r="Q332" s="7">
        <v>2206.6</v>
      </c>
      <c r="R332" s="7">
        <v>192.8</v>
      </c>
      <c r="S332" s="7">
        <v>177.5</v>
      </c>
      <c r="T332" s="7">
        <v>175.1</v>
      </c>
      <c r="U332" s="7">
        <v>177.1</v>
      </c>
      <c r="V332" s="7">
        <v>529.70000000000005</v>
      </c>
      <c r="W332" s="7">
        <v>167</v>
      </c>
      <c r="X332" s="7">
        <v>173.3</v>
      </c>
      <c r="Y332" s="7">
        <v>167.7</v>
      </c>
      <c r="Z332" s="7">
        <v>177</v>
      </c>
      <c r="AA332" s="7">
        <v>166.2</v>
      </c>
      <c r="AB332" s="7">
        <v>167.2</v>
      </c>
      <c r="AC332" s="7">
        <v>170.9</v>
      </c>
      <c r="AD332" s="7">
        <v>169</v>
      </c>
      <c r="AE332" s="7">
        <v>170.2</v>
      </c>
      <c r="AF332" s="7">
        <v>1188.1999999999998</v>
      </c>
      <c r="AG332" s="7">
        <v>170.8</v>
      </c>
    </row>
    <row r="333" spans="1:33" x14ac:dyDescent="0.25">
      <c r="A333" s="48" t="s">
        <v>85</v>
      </c>
      <c r="B333">
        <v>2022</v>
      </c>
      <c r="C333" s="50" t="s">
        <v>154</v>
      </c>
      <c r="D333" s="7">
        <v>155.4</v>
      </c>
      <c r="E333" s="7">
        <v>215.8</v>
      </c>
      <c r="F333" s="7">
        <v>164.6</v>
      </c>
      <c r="G333" s="7">
        <v>164.2</v>
      </c>
      <c r="H333" s="7">
        <v>186</v>
      </c>
      <c r="I333" s="7">
        <v>175.9</v>
      </c>
      <c r="J333" s="7">
        <v>190.7</v>
      </c>
      <c r="K333" s="7">
        <v>164</v>
      </c>
      <c r="L333" s="7">
        <v>120.5</v>
      </c>
      <c r="M333" s="7">
        <v>178</v>
      </c>
      <c r="N333" s="7">
        <v>157.5</v>
      </c>
      <c r="O333" s="7">
        <v>183.3</v>
      </c>
      <c r="P333" s="7">
        <v>174.5</v>
      </c>
      <c r="Q333" s="7">
        <v>2230.4</v>
      </c>
      <c r="R333" s="7">
        <v>197.1</v>
      </c>
      <c r="S333" s="7">
        <v>168.4</v>
      </c>
      <c r="T333" s="7">
        <v>154.5</v>
      </c>
      <c r="U333" s="7">
        <v>166.3</v>
      </c>
      <c r="V333" s="7">
        <v>489.2</v>
      </c>
      <c r="W333" s="7">
        <v>167</v>
      </c>
      <c r="X333" s="7">
        <v>170.5</v>
      </c>
      <c r="Y333" s="7">
        <v>159.80000000000001</v>
      </c>
      <c r="Z333" s="7">
        <v>169</v>
      </c>
      <c r="AA333" s="7">
        <v>159.30000000000001</v>
      </c>
      <c r="AB333" s="7">
        <v>162.19999999999999</v>
      </c>
      <c r="AC333" s="7">
        <v>164</v>
      </c>
      <c r="AD333" s="7">
        <v>168.4</v>
      </c>
      <c r="AE333" s="7">
        <v>163.1</v>
      </c>
      <c r="AF333" s="7">
        <v>1145.8</v>
      </c>
      <c r="AG333" s="7">
        <v>169.2</v>
      </c>
    </row>
    <row r="334" spans="1:33" x14ac:dyDescent="0.25">
      <c r="A334" s="48" t="s">
        <v>104</v>
      </c>
      <c r="B334">
        <v>2022</v>
      </c>
      <c r="C334" s="50" t="s">
        <v>154</v>
      </c>
      <c r="D334" s="7">
        <v>152.9</v>
      </c>
      <c r="E334" s="7">
        <v>211.8</v>
      </c>
      <c r="F334" s="7">
        <v>164.5</v>
      </c>
      <c r="G334" s="7">
        <v>163.9</v>
      </c>
      <c r="H334" s="7">
        <v>199.5</v>
      </c>
      <c r="I334" s="7">
        <v>172.6</v>
      </c>
      <c r="J334" s="7">
        <v>166.2</v>
      </c>
      <c r="K334" s="7">
        <v>164.7</v>
      </c>
      <c r="L334" s="7">
        <v>119</v>
      </c>
      <c r="M334" s="7">
        <v>181.3</v>
      </c>
      <c r="N334" s="7">
        <v>166.2</v>
      </c>
      <c r="O334" s="7">
        <v>180.9</v>
      </c>
      <c r="P334" s="7">
        <v>170.8</v>
      </c>
      <c r="Q334" s="7">
        <v>2214.3000000000002</v>
      </c>
      <c r="R334" s="7">
        <v>193.9</v>
      </c>
      <c r="S334" s="7">
        <v>173.9</v>
      </c>
      <c r="T334" s="7">
        <v>166.5</v>
      </c>
      <c r="U334" s="7">
        <v>172.8</v>
      </c>
      <c r="V334" s="7">
        <v>513.20000000000005</v>
      </c>
      <c r="W334" s="7">
        <v>167</v>
      </c>
      <c r="X334" s="7">
        <v>172.2</v>
      </c>
      <c r="Y334" s="7">
        <v>164</v>
      </c>
      <c r="Z334" s="7">
        <v>174</v>
      </c>
      <c r="AA334" s="7">
        <v>162.6</v>
      </c>
      <c r="AB334" s="7">
        <v>164.4</v>
      </c>
      <c r="AC334" s="7">
        <v>166.9</v>
      </c>
      <c r="AD334" s="7">
        <v>168.8</v>
      </c>
      <c r="AE334" s="7">
        <v>166.8</v>
      </c>
      <c r="AF334" s="7">
        <v>1167.5</v>
      </c>
      <c r="AG334" s="7">
        <v>170.1</v>
      </c>
    </row>
    <row r="335" spans="1:33" x14ac:dyDescent="0.25">
      <c r="A335" s="48" t="s">
        <v>60</v>
      </c>
      <c r="B335">
        <v>2022</v>
      </c>
      <c r="C335" s="50" t="s">
        <v>167</v>
      </c>
      <c r="D335" s="7">
        <v>152.9</v>
      </c>
      <c r="E335" s="7">
        <v>214.7</v>
      </c>
      <c r="F335" s="7">
        <v>161.4</v>
      </c>
      <c r="G335" s="7">
        <v>164.6</v>
      </c>
      <c r="H335" s="7">
        <v>209.9</v>
      </c>
      <c r="I335" s="7">
        <v>168</v>
      </c>
      <c r="J335" s="7">
        <v>160.4</v>
      </c>
      <c r="K335" s="7">
        <v>165</v>
      </c>
      <c r="L335" s="7">
        <v>118.9</v>
      </c>
      <c r="M335" s="7">
        <v>186.6</v>
      </c>
      <c r="N335" s="7">
        <v>173.2</v>
      </c>
      <c r="O335" s="7">
        <v>180.4</v>
      </c>
      <c r="P335" s="7">
        <v>170.8</v>
      </c>
      <c r="Q335" s="7">
        <v>2226.8000000000002</v>
      </c>
      <c r="R335" s="7">
        <v>192.9</v>
      </c>
      <c r="S335" s="7">
        <v>179.3</v>
      </c>
      <c r="T335" s="7">
        <v>177.2</v>
      </c>
      <c r="U335" s="7">
        <v>179</v>
      </c>
      <c r="V335" s="7">
        <v>535.5</v>
      </c>
      <c r="W335" s="7">
        <v>167.5</v>
      </c>
      <c r="X335" s="7">
        <v>175.3</v>
      </c>
      <c r="Y335" s="7">
        <v>168.9</v>
      </c>
      <c r="Z335" s="7">
        <v>177.7</v>
      </c>
      <c r="AA335" s="7">
        <v>167.1</v>
      </c>
      <c r="AB335" s="7">
        <v>167.6</v>
      </c>
      <c r="AC335" s="7">
        <v>171.8</v>
      </c>
      <c r="AD335" s="7">
        <v>168.5</v>
      </c>
      <c r="AE335" s="7">
        <v>170.9</v>
      </c>
      <c r="AF335" s="7">
        <v>1192.5000000000002</v>
      </c>
      <c r="AG335" s="7">
        <v>172.5</v>
      </c>
    </row>
    <row r="336" spans="1:33" x14ac:dyDescent="0.25">
      <c r="A336" s="48" t="s">
        <v>85</v>
      </c>
      <c r="B336">
        <v>2022</v>
      </c>
      <c r="C336" s="50" t="s">
        <v>167</v>
      </c>
      <c r="D336" s="7">
        <v>156.69999999999999</v>
      </c>
      <c r="E336" s="7">
        <v>221.2</v>
      </c>
      <c r="F336" s="7">
        <v>164.1</v>
      </c>
      <c r="G336" s="7">
        <v>165.4</v>
      </c>
      <c r="H336" s="7">
        <v>189.5</v>
      </c>
      <c r="I336" s="7">
        <v>174.5</v>
      </c>
      <c r="J336" s="7">
        <v>203.2</v>
      </c>
      <c r="K336" s="7">
        <v>164.1</v>
      </c>
      <c r="L336" s="7">
        <v>121.2</v>
      </c>
      <c r="M336" s="7">
        <v>181.4</v>
      </c>
      <c r="N336" s="7">
        <v>158.5</v>
      </c>
      <c r="O336" s="7">
        <v>184.9</v>
      </c>
      <c r="P336" s="7">
        <v>177.5</v>
      </c>
      <c r="Q336" s="7">
        <v>2262.2000000000003</v>
      </c>
      <c r="R336" s="7">
        <v>197.5</v>
      </c>
      <c r="S336" s="7">
        <v>170</v>
      </c>
      <c r="T336" s="7">
        <v>155.9</v>
      </c>
      <c r="U336" s="7">
        <v>167.8</v>
      </c>
      <c r="V336" s="7">
        <v>493.7</v>
      </c>
      <c r="W336" s="7">
        <v>167.5</v>
      </c>
      <c r="X336" s="7">
        <v>173.5</v>
      </c>
      <c r="Y336" s="7">
        <v>161.1</v>
      </c>
      <c r="Z336" s="7">
        <v>170.1</v>
      </c>
      <c r="AA336" s="7">
        <v>159.4</v>
      </c>
      <c r="AB336" s="7">
        <v>163.19999999999999</v>
      </c>
      <c r="AC336" s="7">
        <v>165.2</v>
      </c>
      <c r="AD336" s="7">
        <v>168.2</v>
      </c>
      <c r="AE336" s="7">
        <v>163.80000000000001</v>
      </c>
      <c r="AF336" s="7">
        <v>1151</v>
      </c>
      <c r="AG336" s="7">
        <v>170.8</v>
      </c>
    </row>
    <row r="337" spans="1:33" x14ac:dyDescent="0.25">
      <c r="A337" s="48" t="s">
        <v>104</v>
      </c>
      <c r="B337">
        <v>2022</v>
      </c>
      <c r="C337" s="50" t="s">
        <v>167</v>
      </c>
      <c r="D337" s="7">
        <v>154.1</v>
      </c>
      <c r="E337" s="7">
        <v>217</v>
      </c>
      <c r="F337" s="7">
        <v>162.4</v>
      </c>
      <c r="G337" s="7">
        <v>164.9</v>
      </c>
      <c r="H337" s="7">
        <v>202.4</v>
      </c>
      <c r="I337" s="7">
        <v>171</v>
      </c>
      <c r="J337" s="7">
        <v>174.9</v>
      </c>
      <c r="K337" s="7">
        <v>164.7</v>
      </c>
      <c r="L337" s="7">
        <v>119.7</v>
      </c>
      <c r="M337" s="7">
        <v>184.9</v>
      </c>
      <c r="N337" s="7">
        <v>167.1</v>
      </c>
      <c r="O337" s="7">
        <v>182.5</v>
      </c>
      <c r="P337" s="7">
        <v>173.3</v>
      </c>
      <c r="Q337" s="7">
        <v>2238.9000000000005</v>
      </c>
      <c r="R337" s="7">
        <v>194.1</v>
      </c>
      <c r="S337" s="7">
        <v>175.6</v>
      </c>
      <c r="T337" s="7">
        <v>168.4</v>
      </c>
      <c r="U337" s="7">
        <v>174.6</v>
      </c>
      <c r="V337" s="7">
        <v>518.6</v>
      </c>
      <c r="W337" s="7">
        <v>167.5</v>
      </c>
      <c r="X337" s="7">
        <v>174.6</v>
      </c>
      <c r="Y337" s="7">
        <v>165.2</v>
      </c>
      <c r="Z337" s="7">
        <v>174.8</v>
      </c>
      <c r="AA337" s="7">
        <v>163</v>
      </c>
      <c r="AB337" s="7">
        <v>165.1</v>
      </c>
      <c r="AC337" s="7">
        <v>167.9</v>
      </c>
      <c r="AD337" s="7">
        <v>168.4</v>
      </c>
      <c r="AE337" s="7">
        <v>167.5</v>
      </c>
      <c r="AF337" s="7">
        <v>1171.9000000000001</v>
      </c>
      <c r="AG337" s="7">
        <v>171.7</v>
      </c>
    </row>
    <row r="338" spans="1:33" x14ac:dyDescent="0.25">
      <c r="A338" s="48" t="s">
        <v>60</v>
      </c>
      <c r="B338">
        <v>2022</v>
      </c>
      <c r="C338" s="50" t="s">
        <v>177</v>
      </c>
      <c r="D338" s="7">
        <v>153.80000000000001</v>
      </c>
      <c r="E338" s="7">
        <v>217.2</v>
      </c>
      <c r="F338" s="7">
        <v>169.6</v>
      </c>
      <c r="G338" s="7">
        <v>165.4</v>
      </c>
      <c r="H338" s="7">
        <v>208.1</v>
      </c>
      <c r="I338" s="7">
        <v>165.8</v>
      </c>
      <c r="J338" s="7">
        <v>167.3</v>
      </c>
      <c r="K338" s="7">
        <v>164.6</v>
      </c>
      <c r="L338" s="7">
        <v>119.1</v>
      </c>
      <c r="M338" s="7">
        <v>188.9</v>
      </c>
      <c r="N338" s="7">
        <v>174.2</v>
      </c>
      <c r="O338" s="7">
        <v>181.9</v>
      </c>
      <c r="P338" s="7">
        <v>172.4</v>
      </c>
      <c r="Q338" s="7">
        <v>2248.3000000000002</v>
      </c>
      <c r="R338" s="7">
        <v>192.9</v>
      </c>
      <c r="S338" s="7">
        <v>180.7</v>
      </c>
      <c r="T338" s="7">
        <v>178.7</v>
      </c>
      <c r="U338" s="7">
        <v>180.4</v>
      </c>
      <c r="V338" s="7">
        <v>539.79999999999995</v>
      </c>
      <c r="W338" s="7">
        <v>166.8</v>
      </c>
      <c r="X338" s="7">
        <v>176.7</v>
      </c>
      <c r="Y338" s="7">
        <v>170.3</v>
      </c>
      <c r="Z338" s="7">
        <v>178.2</v>
      </c>
      <c r="AA338" s="7">
        <v>165.5</v>
      </c>
      <c r="AB338" s="7">
        <v>168</v>
      </c>
      <c r="AC338" s="7">
        <v>172.6</v>
      </c>
      <c r="AD338" s="7">
        <v>169.5</v>
      </c>
      <c r="AE338" s="7">
        <v>171</v>
      </c>
      <c r="AF338" s="7">
        <v>1195.0999999999999</v>
      </c>
      <c r="AG338" s="7">
        <v>173.6</v>
      </c>
    </row>
    <row r="339" spans="1:33" x14ac:dyDescent="0.25">
      <c r="A339" s="48" t="s">
        <v>85</v>
      </c>
      <c r="B339">
        <v>2022</v>
      </c>
      <c r="C339" s="50" t="s">
        <v>177</v>
      </c>
      <c r="D339" s="7">
        <v>157.5</v>
      </c>
      <c r="E339" s="7">
        <v>223.4</v>
      </c>
      <c r="F339" s="7">
        <v>172.8</v>
      </c>
      <c r="G339" s="7">
        <v>166.4</v>
      </c>
      <c r="H339" s="7">
        <v>188.6</v>
      </c>
      <c r="I339" s="7">
        <v>174.1</v>
      </c>
      <c r="J339" s="7">
        <v>211.5</v>
      </c>
      <c r="K339" s="7">
        <v>163.6</v>
      </c>
      <c r="L339" s="7">
        <v>121.4</v>
      </c>
      <c r="M339" s="7">
        <v>183.5</v>
      </c>
      <c r="N339" s="7">
        <v>159.1</v>
      </c>
      <c r="O339" s="7">
        <v>186.3</v>
      </c>
      <c r="P339" s="7">
        <v>179.3</v>
      </c>
      <c r="Q339" s="7">
        <v>2287.5</v>
      </c>
      <c r="R339" s="7">
        <v>198.3</v>
      </c>
      <c r="S339" s="7">
        <v>171.6</v>
      </c>
      <c r="T339" s="7">
        <v>157.4</v>
      </c>
      <c r="U339" s="7">
        <v>169.4</v>
      </c>
      <c r="V339" s="7">
        <v>498.4</v>
      </c>
      <c r="W339" s="7">
        <v>166.8</v>
      </c>
      <c r="X339" s="7">
        <v>174.9</v>
      </c>
      <c r="Y339" s="7">
        <v>162.1</v>
      </c>
      <c r="Z339" s="7">
        <v>170.9</v>
      </c>
      <c r="AA339" s="7">
        <v>157.19999999999999</v>
      </c>
      <c r="AB339" s="7">
        <v>164.1</v>
      </c>
      <c r="AC339" s="7">
        <v>166.5</v>
      </c>
      <c r="AD339" s="7">
        <v>169.2</v>
      </c>
      <c r="AE339" s="7">
        <v>163.80000000000001</v>
      </c>
      <c r="AF339" s="7">
        <v>1153.8</v>
      </c>
      <c r="AG339" s="7">
        <v>171.4</v>
      </c>
    </row>
    <row r="340" spans="1:33" x14ac:dyDescent="0.25">
      <c r="A340" s="48" t="s">
        <v>104</v>
      </c>
      <c r="B340">
        <v>2022</v>
      </c>
      <c r="C340" s="50" t="s">
        <v>177</v>
      </c>
      <c r="D340" s="7">
        <v>155</v>
      </c>
      <c r="E340" s="7">
        <v>219.4</v>
      </c>
      <c r="F340" s="7">
        <v>170.8</v>
      </c>
      <c r="G340" s="7">
        <v>165.8</v>
      </c>
      <c r="H340" s="7">
        <v>200.9</v>
      </c>
      <c r="I340" s="7">
        <v>169.7</v>
      </c>
      <c r="J340" s="7">
        <v>182.3</v>
      </c>
      <c r="K340" s="7">
        <v>164.3</v>
      </c>
      <c r="L340" s="7">
        <v>119.9</v>
      </c>
      <c r="M340" s="7">
        <v>187.1</v>
      </c>
      <c r="N340" s="7">
        <v>167.9</v>
      </c>
      <c r="O340" s="7">
        <v>183.9</v>
      </c>
      <c r="P340" s="7">
        <v>174.9</v>
      </c>
      <c r="Q340" s="7">
        <v>2261.9</v>
      </c>
      <c r="R340" s="7">
        <v>194.3</v>
      </c>
      <c r="S340" s="7">
        <v>177.1</v>
      </c>
      <c r="T340" s="7">
        <v>169.9</v>
      </c>
      <c r="U340" s="7">
        <v>176</v>
      </c>
      <c r="V340" s="7">
        <v>523</v>
      </c>
      <c r="W340" s="7">
        <v>166.8</v>
      </c>
      <c r="X340" s="7">
        <v>176</v>
      </c>
      <c r="Y340" s="7">
        <v>166.4</v>
      </c>
      <c r="Z340" s="7">
        <v>175.4</v>
      </c>
      <c r="AA340" s="7">
        <v>161.1</v>
      </c>
      <c r="AB340" s="7">
        <v>165.8</v>
      </c>
      <c r="AC340" s="7">
        <v>169</v>
      </c>
      <c r="AD340" s="7">
        <v>169.4</v>
      </c>
      <c r="AE340" s="7">
        <v>167.5</v>
      </c>
      <c r="AF340" s="7">
        <v>1174.5999999999999</v>
      </c>
      <c r="AG340" s="7">
        <v>172.6</v>
      </c>
    </row>
    <row r="341" spans="1:33" x14ac:dyDescent="0.25">
      <c r="A341" s="48" t="s">
        <v>60</v>
      </c>
      <c r="B341">
        <v>2022</v>
      </c>
      <c r="C341" s="50" t="s">
        <v>194</v>
      </c>
      <c r="D341" s="7">
        <v>155.19999999999999</v>
      </c>
      <c r="E341" s="7">
        <v>210.8</v>
      </c>
      <c r="F341" s="7">
        <v>174.3</v>
      </c>
      <c r="G341" s="7">
        <v>166.3</v>
      </c>
      <c r="H341" s="7">
        <v>202.2</v>
      </c>
      <c r="I341" s="7">
        <v>169.6</v>
      </c>
      <c r="J341" s="7">
        <v>168.6</v>
      </c>
      <c r="K341" s="7">
        <v>164.4</v>
      </c>
      <c r="L341" s="7">
        <v>119.2</v>
      </c>
      <c r="M341" s="7">
        <v>191.8</v>
      </c>
      <c r="N341" s="7">
        <v>174.5</v>
      </c>
      <c r="O341" s="7">
        <v>183.1</v>
      </c>
      <c r="P341" s="7">
        <v>172.5</v>
      </c>
      <c r="Q341" s="7">
        <v>2252.5</v>
      </c>
      <c r="R341" s="7">
        <v>193.2</v>
      </c>
      <c r="S341" s="7">
        <v>182</v>
      </c>
      <c r="T341" s="7">
        <v>180.3</v>
      </c>
      <c r="U341" s="7">
        <v>181.7</v>
      </c>
      <c r="V341" s="7">
        <v>544</v>
      </c>
      <c r="W341" s="7">
        <v>167.8</v>
      </c>
      <c r="X341" s="7">
        <v>179.6</v>
      </c>
      <c r="Y341" s="7">
        <v>171.3</v>
      </c>
      <c r="Z341" s="7">
        <v>178.8</v>
      </c>
      <c r="AA341" s="7">
        <v>166.3</v>
      </c>
      <c r="AB341" s="7">
        <v>168.6</v>
      </c>
      <c r="AC341" s="7">
        <v>174.7</v>
      </c>
      <c r="AD341" s="7">
        <v>169.7</v>
      </c>
      <c r="AE341" s="7">
        <v>171.8</v>
      </c>
      <c r="AF341" s="7">
        <v>1201.2</v>
      </c>
      <c r="AG341" s="7">
        <v>174.3</v>
      </c>
    </row>
    <row r="342" spans="1:33" x14ac:dyDescent="0.25">
      <c r="A342" s="48" t="s">
        <v>85</v>
      </c>
      <c r="B342">
        <v>2022</v>
      </c>
      <c r="C342" s="50" t="s">
        <v>194</v>
      </c>
      <c r="D342" s="7">
        <v>159.30000000000001</v>
      </c>
      <c r="E342" s="7">
        <v>217.1</v>
      </c>
      <c r="F342" s="7">
        <v>176.6</v>
      </c>
      <c r="G342" s="7">
        <v>167.1</v>
      </c>
      <c r="H342" s="7">
        <v>184.8</v>
      </c>
      <c r="I342" s="7">
        <v>179.5</v>
      </c>
      <c r="J342" s="7">
        <v>208.5</v>
      </c>
      <c r="K342" s="7">
        <v>164</v>
      </c>
      <c r="L342" s="7">
        <v>121.5</v>
      </c>
      <c r="M342" s="7">
        <v>186.3</v>
      </c>
      <c r="N342" s="7">
        <v>159.80000000000001</v>
      </c>
      <c r="O342" s="7">
        <v>187.7</v>
      </c>
      <c r="P342" s="7">
        <v>179.4</v>
      </c>
      <c r="Q342" s="7">
        <v>2291.6</v>
      </c>
      <c r="R342" s="7">
        <v>198.6</v>
      </c>
      <c r="S342" s="7">
        <v>172.7</v>
      </c>
      <c r="T342" s="7">
        <v>158.69999999999999</v>
      </c>
      <c r="U342" s="7">
        <v>170.6</v>
      </c>
      <c r="V342" s="7">
        <v>502</v>
      </c>
      <c r="W342" s="7">
        <v>167.8</v>
      </c>
      <c r="X342" s="7">
        <v>179.5</v>
      </c>
      <c r="Y342" s="7">
        <v>163.1</v>
      </c>
      <c r="Z342" s="7">
        <v>171.7</v>
      </c>
      <c r="AA342" s="7">
        <v>157.4</v>
      </c>
      <c r="AB342" s="7">
        <v>164.6</v>
      </c>
      <c r="AC342" s="7">
        <v>169.1</v>
      </c>
      <c r="AD342" s="7">
        <v>169.8</v>
      </c>
      <c r="AE342" s="7">
        <v>164.7</v>
      </c>
      <c r="AF342" s="7">
        <v>1160.4000000000001</v>
      </c>
      <c r="AG342" s="7">
        <v>172.3</v>
      </c>
    </row>
    <row r="343" spans="1:33" x14ac:dyDescent="0.25">
      <c r="A343" s="48" t="s">
        <v>104</v>
      </c>
      <c r="B343">
        <v>2022</v>
      </c>
      <c r="C343" s="50" t="s">
        <v>194</v>
      </c>
      <c r="D343" s="7">
        <v>156.5</v>
      </c>
      <c r="E343" s="7">
        <v>213</v>
      </c>
      <c r="F343" s="7">
        <v>175.2</v>
      </c>
      <c r="G343" s="7">
        <v>166.6</v>
      </c>
      <c r="H343" s="7">
        <v>195.8</v>
      </c>
      <c r="I343" s="7">
        <v>174.2</v>
      </c>
      <c r="J343" s="7">
        <v>182.1</v>
      </c>
      <c r="K343" s="7">
        <v>164.3</v>
      </c>
      <c r="L343" s="7">
        <v>120</v>
      </c>
      <c r="M343" s="7">
        <v>190</v>
      </c>
      <c r="N343" s="7">
        <v>168.4</v>
      </c>
      <c r="O343" s="7">
        <v>185.2</v>
      </c>
      <c r="P343" s="7">
        <v>175</v>
      </c>
      <c r="Q343" s="7">
        <v>2266.3000000000002</v>
      </c>
      <c r="R343" s="7">
        <v>194.6</v>
      </c>
      <c r="S343" s="7">
        <v>178.3</v>
      </c>
      <c r="T343" s="7">
        <v>171.3</v>
      </c>
      <c r="U343" s="7">
        <v>177.3</v>
      </c>
      <c r="V343" s="7">
        <v>526.90000000000009</v>
      </c>
      <c r="W343" s="7">
        <v>167.8</v>
      </c>
      <c r="X343" s="7">
        <v>179.6</v>
      </c>
      <c r="Y343" s="7">
        <v>167.4</v>
      </c>
      <c r="Z343" s="7">
        <v>176.1</v>
      </c>
      <c r="AA343" s="7">
        <v>161.6</v>
      </c>
      <c r="AB343" s="7">
        <v>166.3</v>
      </c>
      <c r="AC343" s="7">
        <v>171.4</v>
      </c>
      <c r="AD343" s="7">
        <v>169.7</v>
      </c>
      <c r="AE343" s="7">
        <v>168.4</v>
      </c>
      <c r="AF343" s="7">
        <v>1180.9000000000001</v>
      </c>
      <c r="AG343" s="7">
        <v>173.4</v>
      </c>
    </row>
    <row r="344" spans="1:33" x14ac:dyDescent="0.25">
      <c r="A344" s="48" t="s">
        <v>60</v>
      </c>
      <c r="B344">
        <v>2022</v>
      </c>
      <c r="C344" s="50" t="s">
        <v>213</v>
      </c>
      <c r="D344" s="7">
        <v>159.5</v>
      </c>
      <c r="E344" s="7">
        <v>204.1</v>
      </c>
      <c r="F344" s="7">
        <v>168.3</v>
      </c>
      <c r="G344" s="7">
        <v>167.9</v>
      </c>
      <c r="H344" s="7">
        <v>198.1</v>
      </c>
      <c r="I344" s="7">
        <v>169.2</v>
      </c>
      <c r="J344" s="7">
        <v>173.1</v>
      </c>
      <c r="K344" s="7">
        <v>167.1</v>
      </c>
      <c r="L344" s="7">
        <v>120.2</v>
      </c>
      <c r="M344" s="7">
        <v>195.6</v>
      </c>
      <c r="N344" s="7">
        <v>174.8</v>
      </c>
      <c r="O344" s="7">
        <v>184</v>
      </c>
      <c r="P344" s="7">
        <v>173.9</v>
      </c>
      <c r="Q344" s="7">
        <v>2255.7999999999997</v>
      </c>
      <c r="R344" s="7">
        <v>193.7</v>
      </c>
      <c r="S344" s="7">
        <v>183.2</v>
      </c>
      <c r="T344" s="7">
        <v>181.7</v>
      </c>
      <c r="U344" s="7">
        <v>183</v>
      </c>
      <c r="V344" s="7">
        <v>547.9</v>
      </c>
      <c r="W344" s="7">
        <v>169</v>
      </c>
      <c r="X344" s="7">
        <v>179.1</v>
      </c>
      <c r="Y344" s="7">
        <v>172.3</v>
      </c>
      <c r="Z344" s="7">
        <v>179.4</v>
      </c>
      <c r="AA344" s="7">
        <v>166.6</v>
      </c>
      <c r="AB344" s="7">
        <v>169.3</v>
      </c>
      <c r="AC344" s="7">
        <v>175.7</v>
      </c>
      <c r="AD344" s="7">
        <v>171.1</v>
      </c>
      <c r="AE344" s="7">
        <v>172.6</v>
      </c>
      <c r="AF344" s="7">
        <v>1207</v>
      </c>
      <c r="AG344" s="7">
        <v>175.3</v>
      </c>
    </row>
    <row r="345" spans="1:33" x14ac:dyDescent="0.25">
      <c r="A345" s="48" t="s">
        <v>85</v>
      </c>
      <c r="B345">
        <v>2022</v>
      </c>
      <c r="C345" s="50" t="s">
        <v>213</v>
      </c>
      <c r="D345" s="7">
        <v>162.1</v>
      </c>
      <c r="E345" s="7">
        <v>210.9</v>
      </c>
      <c r="F345" s="7">
        <v>170.6</v>
      </c>
      <c r="G345" s="7">
        <v>168.4</v>
      </c>
      <c r="H345" s="7">
        <v>182.5</v>
      </c>
      <c r="I345" s="7">
        <v>177.1</v>
      </c>
      <c r="J345" s="7">
        <v>213.1</v>
      </c>
      <c r="K345" s="7">
        <v>167.3</v>
      </c>
      <c r="L345" s="7">
        <v>122.2</v>
      </c>
      <c r="M345" s="7">
        <v>189.7</v>
      </c>
      <c r="N345" s="7">
        <v>160.5</v>
      </c>
      <c r="O345" s="7">
        <v>188.9</v>
      </c>
      <c r="P345" s="7">
        <v>180.4</v>
      </c>
      <c r="Q345" s="7">
        <v>2293.6999999999998</v>
      </c>
      <c r="R345" s="7">
        <v>198.7</v>
      </c>
      <c r="S345" s="7">
        <v>173.7</v>
      </c>
      <c r="T345" s="7">
        <v>160</v>
      </c>
      <c r="U345" s="7">
        <v>171.6</v>
      </c>
      <c r="V345" s="7">
        <v>505.29999999999995</v>
      </c>
      <c r="W345" s="7">
        <v>169</v>
      </c>
      <c r="X345" s="7">
        <v>178.4</v>
      </c>
      <c r="Y345" s="7">
        <v>164.2</v>
      </c>
      <c r="Z345" s="7">
        <v>172.6</v>
      </c>
      <c r="AA345" s="7">
        <v>157.69999999999999</v>
      </c>
      <c r="AB345" s="7">
        <v>165.1</v>
      </c>
      <c r="AC345" s="7">
        <v>169.9</v>
      </c>
      <c r="AD345" s="7">
        <v>171.4</v>
      </c>
      <c r="AE345" s="7">
        <v>165.4</v>
      </c>
      <c r="AF345" s="7">
        <v>1166.3</v>
      </c>
      <c r="AG345" s="7">
        <v>173.1</v>
      </c>
    </row>
    <row r="346" spans="1:33" x14ac:dyDescent="0.25">
      <c r="A346" s="48" t="s">
        <v>104</v>
      </c>
      <c r="B346">
        <v>2022</v>
      </c>
      <c r="C346" s="50" t="s">
        <v>213</v>
      </c>
      <c r="D346" s="7">
        <v>160.30000000000001</v>
      </c>
      <c r="E346" s="7">
        <v>206.5</v>
      </c>
      <c r="F346" s="7">
        <v>169.2</v>
      </c>
      <c r="G346" s="7">
        <v>168.1</v>
      </c>
      <c r="H346" s="7">
        <v>192.4</v>
      </c>
      <c r="I346" s="7">
        <v>172.9</v>
      </c>
      <c r="J346" s="7">
        <v>186.7</v>
      </c>
      <c r="K346" s="7">
        <v>167.2</v>
      </c>
      <c r="L346" s="7">
        <v>120.9</v>
      </c>
      <c r="M346" s="7">
        <v>193.6</v>
      </c>
      <c r="N346" s="7">
        <v>168.8</v>
      </c>
      <c r="O346" s="7">
        <v>186.3</v>
      </c>
      <c r="P346" s="7">
        <v>176.3</v>
      </c>
      <c r="Q346" s="7">
        <v>2269.2000000000003</v>
      </c>
      <c r="R346" s="7">
        <v>195</v>
      </c>
      <c r="S346" s="7">
        <v>179.5</v>
      </c>
      <c r="T346" s="7">
        <v>172.7</v>
      </c>
      <c r="U346" s="7">
        <v>178.5</v>
      </c>
      <c r="V346" s="7">
        <v>530.70000000000005</v>
      </c>
      <c r="W346" s="7">
        <v>169</v>
      </c>
      <c r="X346" s="7">
        <v>178.8</v>
      </c>
      <c r="Y346" s="7">
        <v>168.5</v>
      </c>
      <c r="Z346" s="7">
        <v>176.8</v>
      </c>
      <c r="AA346" s="7">
        <v>161.9</v>
      </c>
      <c r="AB346" s="7">
        <v>166.9</v>
      </c>
      <c r="AC346" s="7">
        <v>172.3</v>
      </c>
      <c r="AD346" s="7">
        <v>171.2</v>
      </c>
      <c r="AE346" s="7">
        <v>169.1</v>
      </c>
      <c r="AF346" s="7">
        <v>1186.7</v>
      </c>
      <c r="AG346" s="7">
        <v>174.3</v>
      </c>
    </row>
    <row r="347" spans="1:33" x14ac:dyDescent="0.25">
      <c r="A347" s="48" t="s">
        <v>60</v>
      </c>
      <c r="B347">
        <v>2022</v>
      </c>
      <c r="C347" s="50" t="s">
        <v>228</v>
      </c>
      <c r="D347" s="7">
        <v>162.9</v>
      </c>
      <c r="E347" s="7">
        <v>206.7</v>
      </c>
      <c r="F347" s="7">
        <v>169</v>
      </c>
      <c r="G347" s="7">
        <v>169.5</v>
      </c>
      <c r="H347" s="7">
        <v>194.1</v>
      </c>
      <c r="I347" s="7">
        <v>164.1</v>
      </c>
      <c r="J347" s="7">
        <v>176.9</v>
      </c>
      <c r="K347" s="7">
        <v>169</v>
      </c>
      <c r="L347" s="7">
        <v>120.8</v>
      </c>
      <c r="M347" s="7">
        <v>199.1</v>
      </c>
      <c r="N347" s="7">
        <v>175.4</v>
      </c>
      <c r="O347" s="7">
        <v>184.8</v>
      </c>
      <c r="P347" s="7">
        <v>175.5</v>
      </c>
      <c r="Q347" s="7">
        <v>2267.8000000000002</v>
      </c>
      <c r="R347" s="7">
        <v>194.5</v>
      </c>
      <c r="S347" s="7">
        <v>184.7</v>
      </c>
      <c r="T347" s="7">
        <v>183.3</v>
      </c>
      <c r="U347" s="7">
        <v>184.5</v>
      </c>
      <c r="V347" s="7">
        <v>552.5</v>
      </c>
      <c r="W347" s="7">
        <v>169.5</v>
      </c>
      <c r="X347" s="7">
        <v>179.7</v>
      </c>
      <c r="Y347" s="7">
        <v>173.6</v>
      </c>
      <c r="Z347" s="7">
        <v>180.2</v>
      </c>
      <c r="AA347" s="7">
        <v>166.9</v>
      </c>
      <c r="AB347" s="7">
        <v>170</v>
      </c>
      <c r="AC347" s="7">
        <v>176.2</v>
      </c>
      <c r="AD347" s="7">
        <v>170.8</v>
      </c>
      <c r="AE347" s="7">
        <v>173.1</v>
      </c>
      <c r="AF347" s="7">
        <v>1210.7999999999997</v>
      </c>
      <c r="AG347" s="7">
        <v>176.4</v>
      </c>
    </row>
    <row r="348" spans="1:33" x14ac:dyDescent="0.25">
      <c r="A348" s="48" t="s">
        <v>85</v>
      </c>
      <c r="B348">
        <v>2022</v>
      </c>
      <c r="C348" s="50" t="s">
        <v>228</v>
      </c>
      <c r="D348" s="7">
        <v>164.9</v>
      </c>
      <c r="E348" s="7">
        <v>213.7</v>
      </c>
      <c r="F348" s="7">
        <v>170.9</v>
      </c>
      <c r="G348" s="7">
        <v>170.1</v>
      </c>
      <c r="H348" s="7">
        <v>179.3</v>
      </c>
      <c r="I348" s="7">
        <v>167.5</v>
      </c>
      <c r="J348" s="7">
        <v>220.8</v>
      </c>
      <c r="K348" s="7">
        <v>169.2</v>
      </c>
      <c r="L348" s="7">
        <v>123.1</v>
      </c>
      <c r="M348" s="7">
        <v>193.6</v>
      </c>
      <c r="N348" s="7">
        <v>161.1</v>
      </c>
      <c r="O348" s="7">
        <v>190.4</v>
      </c>
      <c r="P348" s="7">
        <v>181.8</v>
      </c>
      <c r="Q348" s="7">
        <v>2306.4</v>
      </c>
      <c r="R348" s="7">
        <v>199.7</v>
      </c>
      <c r="S348" s="7">
        <v>175</v>
      </c>
      <c r="T348" s="7">
        <v>161.69999999999999</v>
      </c>
      <c r="U348" s="7">
        <v>173</v>
      </c>
      <c r="V348" s="7">
        <v>509.7</v>
      </c>
      <c r="W348" s="7">
        <v>169.5</v>
      </c>
      <c r="X348" s="7">
        <v>179.2</v>
      </c>
      <c r="Y348" s="7">
        <v>165</v>
      </c>
      <c r="Z348" s="7">
        <v>173.8</v>
      </c>
      <c r="AA348" s="7">
        <v>158.19999999999999</v>
      </c>
      <c r="AB348" s="7">
        <v>165.8</v>
      </c>
      <c r="AC348" s="7">
        <v>170.9</v>
      </c>
      <c r="AD348" s="7">
        <v>171.1</v>
      </c>
      <c r="AE348" s="7">
        <v>166.1</v>
      </c>
      <c r="AF348" s="7">
        <v>1170.8999999999999</v>
      </c>
      <c r="AG348" s="7">
        <v>174.1</v>
      </c>
    </row>
    <row r="349" spans="1:33" x14ac:dyDescent="0.25">
      <c r="A349" s="48" t="s">
        <v>104</v>
      </c>
      <c r="B349">
        <v>2022</v>
      </c>
      <c r="C349" s="50" t="s">
        <v>228</v>
      </c>
      <c r="D349" s="7">
        <v>163.5</v>
      </c>
      <c r="E349" s="7">
        <v>209.2</v>
      </c>
      <c r="F349" s="7">
        <v>169.7</v>
      </c>
      <c r="G349" s="7">
        <v>169.7</v>
      </c>
      <c r="H349" s="7">
        <v>188.7</v>
      </c>
      <c r="I349" s="7">
        <v>165.7</v>
      </c>
      <c r="J349" s="7">
        <v>191.8</v>
      </c>
      <c r="K349" s="7">
        <v>169.1</v>
      </c>
      <c r="L349" s="7">
        <v>121.6</v>
      </c>
      <c r="M349" s="7">
        <v>197.3</v>
      </c>
      <c r="N349" s="7">
        <v>169.4</v>
      </c>
      <c r="O349" s="7">
        <v>187.4</v>
      </c>
      <c r="P349" s="7">
        <v>177.8</v>
      </c>
      <c r="Q349" s="7">
        <v>2280.9</v>
      </c>
      <c r="R349" s="7">
        <v>195.9</v>
      </c>
      <c r="S349" s="7">
        <v>180.9</v>
      </c>
      <c r="T349" s="7">
        <v>174.3</v>
      </c>
      <c r="U349" s="7">
        <v>179.9</v>
      </c>
      <c r="V349" s="7">
        <v>535.1</v>
      </c>
      <c r="W349" s="7">
        <v>169.5</v>
      </c>
      <c r="X349" s="7">
        <v>179.5</v>
      </c>
      <c r="Y349" s="7">
        <v>169.5</v>
      </c>
      <c r="Z349" s="7">
        <v>177.8</v>
      </c>
      <c r="AA349" s="7">
        <v>162.30000000000001</v>
      </c>
      <c r="AB349" s="7">
        <v>167.6</v>
      </c>
      <c r="AC349" s="7">
        <v>173.1</v>
      </c>
      <c r="AD349" s="7">
        <v>170.9</v>
      </c>
      <c r="AE349" s="7">
        <v>169.7</v>
      </c>
      <c r="AF349" s="7">
        <v>1190.9000000000001</v>
      </c>
      <c r="AG349" s="7">
        <v>175.3</v>
      </c>
    </row>
    <row r="350" spans="1:33" x14ac:dyDescent="0.25">
      <c r="A350" s="48" t="s">
        <v>60</v>
      </c>
      <c r="B350">
        <v>2022</v>
      </c>
      <c r="C350" s="50" t="s">
        <v>238</v>
      </c>
      <c r="D350" s="7">
        <v>164.7</v>
      </c>
      <c r="E350" s="7">
        <v>208.8</v>
      </c>
      <c r="F350" s="7">
        <v>170.3</v>
      </c>
      <c r="G350" s="7">
        <v>170.9</v>
      </c>
      <c r="H350" s="7">
        <v>191.6</v>
      </c>
      <c r="I350" s="7">
        <v>162.19999999999999</v>
      </c>
      <c r="J350" s="7">
        <v>184.8</v>
      </c>
      <c r="K350" s="7">
        <v>169.7</v>
      </c>
      <c r="L350" s="7">
        <v>121.1</v>
      </c>
      <c r="M350" s="7">
        <v>201.6</v>
      </c>
      <c r="N350" s="7">
        <v>175.8</v>
      </c>
      <c r="O350" s="7">
        <v>185.6</v>
      </c>
      <c r="P350" s="7">
        <v>177.4</v>
      </c>
      <c r="Q350" s="7">
        <v>2284.5</v>
      </c>
      <c r="R350" s="7">
        <v>194.9</v>
      </c>
      <c r="S350" s="7">
        <v>186.1</v>
      </c>
      <c r="T350" s="7">
        <v>184.4</v>
      </c>
      <c r="U350" s="7">
        <v>185.9</v>
      </c>
      <c r="V350" s="7">
        <v>556.4</v>
      </c>
      <c r="W350" s="7">
        <v>171.2</v>
      </c>
      <c r="X350" s="7">
        <v>180.8</v>
      </c>
      <c r="Y350" s="7">
        <v>174.4</v>
      </c>
      <c r="Z350" s="7">
        <v>181.2</v>
      </c>
      <c r="AA350" s="7">
        <v>167.4</v>
      </c>
      <c r="AB350" s="7">
        <v>170.6</v>
      </c>
      <c r="AC350" s="7">
        <v>176.5</v>
      </c>
      <c r="AD350" s="7">
        <v>172</v>
      </c>
      <c r="AE350" s="7">
        <v>173.9</v>
      </c>
      <c r="AF350" s="7">
        <v>1216</v>
      </c>
      <c r="AG350" s="7">
        <v>177.9</v>
      </c>
    </row>
    <row r="351" spans="1:33" x14ac:dyDescent="0.25">
      <c r="A351" s="48" t="s">
        <v>85</v>
      </c>
      <c r="B351">
        <v>2022</v>
      </c>
      <c r="C351" s="50" t="s">
        <v>238</v>
      </c>
      <c r="D351" s="7">
        <v>166.4</v>
      </c>
      <c r="E351" s="7">
        <v>214.9</v>
      </c>
      <c r="F351" s="7">
        <v>171.9</v>
      </c>
      <c r="G351" s="7">
        <v>171</v>
      </c>
      <c r="H351" s="7">
        <v>177.7</v>
      </c>
      <c r="I351" s="7">
        <v>165.7</v>
      </c>
      <c r="J351" s="7">
        <v>228.6</v>
      </c>
      <c r="K351" s="7">
        <v>169.9</v>
      </c>
      <c r="L351" s="7">
        <v>123.4</v>
      </c>
      <c r="M351" s="7">
        <v>196.4</v>
      </c>
      <c r="N351" s="7">
        <v>161.6</v>
      </c>
      <c r="O351" s="7">
        <v>191.5</v>
      </c>
      <c r="P351" s="7">
        <v>183.3</v>
      </c>
      <c r="Q351" s="7">
        <v>2322.3000000000002</v>
      </c>
      <c r="R351" s="7">
        <v>200.1</v>
      </c>
      <c r="S351" s="7">
        <v>175.5</v>
      </c>
      <c r="T351" s="7">
        <v>162.6</v>
      </c>
      <c r="U351" s="7">
        <v>173.6</v>
      </c>
      <c r="V351" s="7">
        <v>511.70000000000005</v>
      </c>
      <c r="W351" s="7">
        <v>171.2</v>
      </c>
      <c r="X351" s="7">
        <v>180</v>
      </c>
      <c r="Y351" s="7">
        <v>166</v>
      </c>
      <c r="Z351" s="7">
        <v>174.7</v>
      </c>
      <c r="AA351" s="7">
        <v>158.80000000000001</v>
      </c>
      <c r="AB351" s="7">
        <v>166.3</v>
      </c>
      <c r="AC351" s="7">
        <v>171.2</v>
      </c>
      <c r="AD351" s="7">
        <v>172.3</v>
      </c>
      <c r="AE351" s="7">
        <v>166.8</v>
      </c>
      <c r="AF351" s="7">
        <v>1176.0999999999999</v>
      </c>
      <c r="AG351" s="7">
        <v>175.3</v>
      </c>
    </row>
    <row r="352" spans="1:33" x14ac:dyDescent="0.25">
      <c r="A352" s="48" t="s">
        <v>104</v>
      </c>
      <c r="B352">
        <v>2022</v>
      </c>
      <c r="C352" s="50" t="s">
        <v>238</v>
      </c>
      <c r="D352" s="7">
        <v>165.2</v>
      </c>
      <c r="E352" s="7">
        <v>210.9</v>
      </c>
      <c r="F352" s="7">
        <v>170.9</v>
      </c>
      <c r="G352" s="7">
        <v>170.9</v>
      </c>
      <c r="H352" s="7">
        <v>186.5</v>
      </c>
      <c r="I352" s="7">
        <v>163.80000000000001</v>
      </c>
      <c r="J352" s="7">
        <v>199.7</v>
      </c>
      <c r="K352" s="7">
        <v>169.8</v>
      </c>
      <c r="L352" s="7">
        <v>121.9</v>
      </c>
      <c r="M352" s="7">
        <v>199.9</v>
      </c>
      <c r="N352" s="7">
        <v>169.9</v>
      </c>
      <c r="O352" s="7">
        <v>188.3</v>
      </c>
      <c r="P352" s="7">
        <v>179.6</v>
      </c>
      <c r="Q352" s="7">
        <v>2297.3000000000002</v>
      </c>
      <c r="R352" s="7">
        <v>196.3</v>
      </c>
      <c r="S352" s="7">
        <v>181.9</v>
      </c>
      <c r="T352" s="7">
        <v>175.3</v>
      </c>
      <c r="U352" s="7">
        <v>181</v>
      </c>
      <c r="V352" s="7">
        <v>538.20000000000005</v>
      </c>
      <c r="W352" s="7">
        <v>171.2</v>
      </c>
      <c r="X352" s="7">
        <v>180.5</v>
      </c>
      <c r="Y352" s="7">
        <v>170.4</v>
      </c>
      <c r="Z352" s="7">
        <v>178.7</v>
      </c>
      <c r="AA352" s="7">
        <v>162.9</v>
      </c>
      <c r="AB352" s="7">
        <v>168.2</v>
      </c>
      <c r="AC352" s="7">
        <v>173.4</v>
      </c>
      <c r="AD352" s="7">
        <v>172.1</v>
      </c>
      <c r="AE352" s="7">
        <v>170.5</v>
      </c>
      <c r="AF352" s="7">
        <v>1196.2</v>
      </c>
      <c r="AG352" s="7">
        <v>176.7</v>
      </c>
    </row>
    <row r="353" spans="1:33" x14ac:dyDescent="0.25">
      <c r="A353" s="48" t="s">
        <v>60</v>
      </c>
      <c r="B353">
        <v>2022</v>
      </c>
      <c r="C353" s="50" t="s">
        <v>264</v>
      </c>
      <c r="D353" s="7">
        <v>166.9</v>
      </c>
      <c r="E353" s="7">
        <v>207.2</v>
      </c>
      <c r="F353" s="7">
        <v>180.2</v>
      </c>
      <c r="G353" s="7">
        <v>172.3</v>
      </c>
      <c r="H353" s="7">
        <v>194</v>
      </c>
      <c r="I353" s="7">
        <v>159.1</v>
      </c>
      <c r="J353" s="7">
        <v>171.6</v>
      </c>
      <c r="K353" s="7">
        <v>170.2</v>
      </c>
      <c r="L353" s="7">
        <v>121.5</v>
      </c>
      <c r="M353" s="7">
        <v>204.8</v>
      </c>
      <c r="N353" s="7">
        <v>176.4</v>
      </c>
      <c r="O353" s="7">
        <v>186.9</v>
      </c>
      <c r="P353" s="7">
        <v>176.6</v>
      </c>
      <c r="Q353" s="7">
        <v>2287.6999999999998</v>
      </c>
      <c r="R353" s="7">
        <v>195.5</v>
      </c>
      <c r="S353" s="7">
        <v>187.2</v>
      </c>
      <c r="T353" s="7">
        <v>185.2</v>
      </c>
      <c r="U353" s="7">
        <v>186.9</v>
      </c>
      <c r="V353" s="7">
        <v>559.29999999999995</v>
      </c>
      <c r="W353" s="7">
        <v>171.8</v>
      </c>
      <c r="X353" s="7">
        <v>181.9</v>
      </c>
      <c r="Y353" s="7">
        <v>175.5</v>
      </c>
      <c r="Z353" s="7">
        <v>182.3</v>
      </c>
      <c r="AA353" s="7">
        <v>167.5</v>
      </c>
      <c r="AB353" s="7">
        <v>170.8</v>
      </c>
      <c r="AC353" s="7">
        <v>176.9</v>
      </c>
      <c r="AD353" s="7">
        <v>173.4</v>
      </c>
      <c r="AE353" s="7">
        <v>174.6</v>
      </c>
      <c r="AF353" s="7">
        <v>1220.9999999999998</v>
      </c>
      <c r="AG353" s="7">
        <v>177.8</v>
      </c>
    </row>
    <row r="354" spans="1:33" x14ac:dyDescent="0.25">
      <c r="A354" s="48" t="s">
        <v>85</v>
      </c>
      <c r="B354">
        <v>2022</v>
      </c>
      <c r="C354" s="50" t="s">
        <v>264</v>
      </c>
      <c r="D354" s="7">
        <v>168.4</v>
      </c>
      <c r="E354" s="7">
        <v>213.4</v>
      </c>
      <c r="F354" s="7">
        <v>183.2</v>
      </c>
      <c r="G354" s="7">
        <v>172.3</v>
      </c>
      <c r="H354" s="7">
        <v>180</v>
      </c>
      <c r="I354" s="7">
        <v>162.6</v>
      </c>
      <c r="J354" s="7">
        <v>205.5</v>
      </c>
      <c r="K354" s="7">
        <v>171</v>
      </c>
      <c r="L354" s="7">
        <v>123.4</v>
      </c>
      <c r="M354" s="7">
        <v>198.8</v>
      </c>
      <c r="N354" s="7">
        <v>162.1</v>
      </c>
      <c r="O354" s="7">
        <v>192.4</v>
      </c>
      <c r="P354" s="7">
        <v>181.3</v>
      </c>
      <c r="Q354" s="7">
        <v>2314.4</v>
      </c>
      <c r="R354" s="7">
        <v>200.6</v>
      </c>
      <c r="S354" s="7">
        <v>176.7</v>
      </c>
      <c r="T354" s="7">
        <v>163.5</v>
      </c>
      <c r="U354" s="7">
        <v>174.7</v>
      </c>
      <c r="V354" s="7">
        <v>514.9</v>
      </c>
      <c r="W354" s="7">
        <v>171.8</v>
      </c>
      <c r="X354" s="7">
        <v>180.3</v>
      </c>
      <c r="Y354" s="7">
        <v>166.9</v>
      </c>
      <c r="Z354" s="7">
        <v>175.8</v>
      </c>
      <c r="AA354" s="7">
        <v>158.9</v>
      </c>
      <c r="AB354" s="7">
        <v>166.7</v>
      </c>
      <c r="AC354" s="7">
        <v>171.5</v>
      </c>
      <c r="AD354" s="7">
        <v>173.8</v>
      </c>
      <c r="AE354" s="7">
        <v>167.4</v>
      </c>
      <c r="AF354" s="7">
        <v>1181</v>
      </c>
      <c r="AG354" s="7">
        <v>174.1</v>
      </c>
    </row>
    <row r="355" spans="1:33" x14ac:dyDescent="0.25">
      <c r="A355" s="48" t="s">
        <v>104</v>
      </c>
      <c r="B355">
        <v>2022</v>
      </c>
      <c r="C355" s="50" t="s">
        <v>264</v>
      </c>
      <c r="D355" s="7">
        <v>167.4</v>
      </c>
      <c r="E355" s="7">
        <v>209.4</v>
      </c>
      <c r="F355" s="7">
        <v>181.4</v>
      </c>
      <c r="G355" s="7">
        <v>172.3</v>
      </c>
      <c r="H355" s="7">
        <v>188.9</v>
      </c>
      <c r="I355" s="7">
        <v>160.69999999999999</v>
      </c>
      <c r="J355" s="7">
        <v>183.1</v>
      </c>
      <c r="K355" s="7">
        <v>170.5</v>
      </c>
      <c r="L355" s="7">
        <v>122.1</v>
      </c>
      <c r="M355" s="7">
        <v>202.8</v>
      </c>
      <c r="N355" s="7">
        <v>170.4</v>
      </c>
      <c r="O355" s="7">
        <v>189.5</v>
      </c>
      <c r="P355" s="7">
        <v>178.3</v>
      </c>
      <c r="Q355" s="7">
        <v>2296.8000000000002</v>
      </c>
      <c r="R355" s="7">
        <v>196.9</v>
      </c>
      <c r="S355" s="7">
        <v>183.1</v>
      </c>
      <c r="T355" s="7">
        <v>176.2</v>
      </c>
      <c r="U355" s="7">
        <v>182.1</v>
      </c>
      <c r="V355" s="7">
        <v>541.4</v>
      </c>
      <c r="W355" s="7">
        <v>171.8</v>
      </c>
      <c r="X355" s="7">
        <v>181.3</v>
      </c>
      <c r="Y355" s="7">
        <v>171.4</v>
      </c>
      <c r="Z355" s="7">
        <v>179.8</v>
      </c>
      <c r="AA355" s="7">
        <v>163</v>
      </c>
      <c r="AB355" s="7">
        <v>168.5</v>
      </c>
      <c r="AC355" s="7">
        <v>173.7</v>
      </c>
      <c r="AD355" s="7">
        <v>173.6</v>
      </c>
      <c r="AE355" s="7">
        <v>171.1</v>
      </c>
      <c r="AF355" s="7">
        <v>1201.0999999999999</v>
      </c>
      <c r="AG355" s="7">
        <v>176.5</v>
      </c>
    </row>
    <row r="356" spans="1:33" x14ac:dyDescent="0.25">
      <c r="A356" s="48" t="s">
        <v>60</v>
      </c>
      <c r="B356">
        <v>2022</v>
      </c>
      <c r="C356" s="50" t="s">
        <v>273</v>
      </c>
      <c r="D356" s="7">
        <v>168.8</v>
      </c>
      <c r="E356" s="7">
        <v>206.9</v>
      </c>
      <c r="F356" s="7">
        <v>189.1</v>
      </c>
      <c r="G356" s="7">
        <v>173.4</v>
      </c>
      <c r="H356" s="7">
        <v>193.9</v>
      </c>
      <c r="I356" s="7">
        <v>156.69999999999999</v>
      </c>
      <c r="J356" s="7">
        <v>150.19999999999999</v>
      </c>
      <c r="K356" s="7">
        <v>170.5</v>
      </c>
      <c r="L356" s="7">
        <v>121.2</v>
      </c>
      <c r="M356" s="7">
        <v>207.5</v>
      </c>
      <c r="N356" s="7">
        <v>176.8</v>
      </c>
      <c r="O356" s="7">
        <v>187.7</v>
      </c>
      <c r="P356" s="7">
        <v>174.4</v>
      </c>
      <c r="Q356" s="7">
        <v>2277.1</v>
      </c>
      <c r="R356" s="7">
        <v>195.9</v>
      </c>
      <c r="S356" s="7">
        <v>188.1</v>
      </c>
      <c r="T356" s="7">
        <v>185.9</v>
      </c>
      <c r="U356" s="7">
        <v>187.8</v>
      </c>
      <c r="V356" s="7">
        <v>561.79999999999995</v>
      </c>
      <c r="W356" s="7">
        <v>170.7</v>
      </c>
      <c r="X356" s="7">
        <v>182.8</v>
      </c>
      <c r="Y356" s="7">
        <v>176.4</v>
      </c>
      <c r="Z356" s="7">
        <v>183.5</v>
      </c>
      <c r="AA356" s="7">
        <v>167.8</v>
      </c>
      <c r="AB356" s="7">
        <v>171.2</v>
      </c>
      <c r="AC356" s="7">
        <v>177.3</v>
      </c>
      <c r="AD356" s="7">
        <v>175.7</v>
      </c>
      <c r="AE356" s="7">
        <v>175.5</v>
      </c>
      <c r="AF356" s="7">
        <v>1227.4000000000001</v>
      </c>
      <c r="AG356" s="7">
        <v>177.1</v>
      </c>
    </row>
    <row r="357" spans="1:33" x14ac:dyDescent="0.25">
      <c r="A357" s="48" t="s">
        <v>85</v>
      </c>
      <c r="B357">
        <v>2022</v>
      </c>
      <c r="C357" s="50" t="s">
        <v>273</v>
      </c>
      <c r="D357" s="7">
        <v>170.2</v>
      </c>
      <c r="E357" s="7">
        <v>212.9</v>
      </c>
      <c r="F357" s="7">
        <v>191.9</v>
      </c>
      <c r="G357" s="7">
        <v>173.9</v>
      </c>
      <c r="H357" s="7">
        <v>179.1</v>
      </c>
      <c r="I357" s="7">
        <v>159.5</v>
      </c>
      <c r="J357" s="7">
        <v>178.7</v>
      </c>
      <c r="K357" s="7">
        <v>171.3</v>
      </c>
      <c r="L357" s="7">
        <v>123.1</v>
      </c>
      <c r="M357" s="7">
        <v>200.5</v>
      </c>
      <c r="N357" s="7">
        <v>162.80000000000001</v>
      </c>
      <c r="O357" s="7">
        <v>193.3</v>
      </c>
      <c r="P357" s="7">
        <v>178.6</v>
      </c>
      <c r="Q357" s="7">
        <v>2295.7999999999997</v>
      </c>
      <c r="R357" s="7">
        <v>201.1</v>
      </c>
      <c r="S357" s="7">
        <v>177.7</v>
      </c>
      <c r="T357" s="7">
        <v>164.5</v>
      </c>
      <c r="U357" s="7">
        <v>175.7</v>
      </c>
      <c r="V357" s="7">
        <v>517.9</v>
      </c>
      <c r="W357" s="7">
        <v>170.7</v>
      </c>
      <c r="X357" s="7">
        <v>180.6</v>
      </c>
      <c r="Y357" s="7">
        <v>167.3</v>
      </c>
      <c r="Z357" s="7">
        <v>177.2</v>
      </c>
      <c r="AA357" s="7">
        <v>159.4</v>
      </c>
      <c r="AB357" s="7">
        <v>167.1</v>
      </c>
      <c r="AC357" s="7">
        <v>171.8</v>
      </c>
      <c r="AD357" s="7">
        <v>176</v>
      </c>
      <c r="AE357" s="7">
        <v>168.2</v>
      </c>
      <c r="AF357" s="7">
        <v>1187</v>
      </c>
      <c r="AG357" s="7">
        <v>174.1</v>
      </c>
    </row>
    <row r="358" spans="1:33" x14ac:dyDescent="0.25">
      <c r="A358" s="48" t="s">
        <v>104</v>
      </c>
      <c r="B358">
        <v>2022</v>
      </c>
      <c r="C358" s="50" t="s">
        <v>273</v>
      </c>
      <c r="D358" s="7">
        <v>169.2</v>
      </c>
      <c r="E358" s="7">
        <v>209</v>
      </c>
      <c r="F358" s="7">
        <v>190.2</v>
      </c>
      <c r="G358" s="7">
        <v>173.6</v>
      </c>
      <c r="H358" s="7">
        <v>188.5</v>
      </c>
      <c r="I358" s="7">
        <v>158</v>
      </c>
      <c r="J358" s="7">
        <v>159.9</v>
      </c>
      <c r="K358" s="7">
        <v>170.8</v>
      </c>
      <c r="L358" s="7">
        <v>121.8</v>
      </c>
      <c r="M358" s="7">
        <v>205.2</v>
      </c>
      <c r="N358" s="7">
        <v>171</v>
      </c>
      <c r="O358" s="7">
        <v>190.3</v>
      </c>
      <c r="P358" s="7">
        <v>175.9</v>
      </c>
      <c r="Q358" s="7">
        <v>2283.4</v>
      </c>
      <c r="R358" s="7">
        <v>197.3</v>
      </c>
      <c r="S358" s="7">
        <v>184</v>
      </c>
      <c r="T358" s="7">
        <v>177</v>
      </c>
      <c r="U358" s="7">
        <v>183</v>
      </c>
      <c r="V358" s="7">
        <v>544</v>
      </c>
      <c r="W358" s="7">
        <v>170.7</v>
      </c>
      <c r="X358" s="7">
        <v>182</v>
      </c>
      <c r="Y358" s="7">
        <v>172.1</v>
      </c>
      <c r="Z358" s="7">
        <v>181.1</v>
      </c>
      <c r="AA358" s="7">
        <v>163.4</v>
      </c>
      <c r="AB358" s="7">
        <v>168.9</v>
      </c>
      <c r="AC358" s="7">
        <v>174.1</v>
      </c>
      <c r="AD358" s="7">
        <v>175.8</v>
      </c>
      <c r="AE358" s="7">
        <v>172</v>
      </c>
      <c r="AF358" s="7">
        <v>1207.4000000000001</v>
      </c>
      <c r="AG358" s="7">
        <v>175.7</v>
      </c>
    </row>
    <row r="359" spans="1:33" x14ac:dyDescent="0.25">
      <c r="A359" s="48" t="s">
        <v>60</v>
      </c>
      <c r="B359">
        <v>2023</v>
      </c>
      <c r="C359" s="50" t="s">
        <v>62</v>
      </c>
      <c r="D359" s="7">
        <v>174</v>
      </c>
      <c r="E359" s="7">
        <v>208.3</v>
      </c>
      <c r="F359" s="7">
        <v>192.9</v>
      </c>
      <c r="G359" s="7">
        <v>174.3</v>
      </c>
      <c r="H359" s="7">
        <v>192.6</v>
      </c>
      <c r="I359" s="7">
        <v>156.30000000000001</v>
      </c>
      <c r="J359" s="7">
        <v>142.9</v>
      </c>
      <c r="K359" s="7">
        <v>170.7</v>
      </c>
      <c r="L359" s="7">
        <v>120.3</v>
      </c>
      <c r="M359" s="7">
        <v>210.5</v>
      </c>
      <c r="N359" s="7">
        <v>176.9</v>
      </c>
      <c r="O359" s="7">
        <v>188.5</v>
      </c>
      <c r="P359" s="7">
        <v>175</v>
      </c>
      <c r="Q359" s="7">
        <v>2283.2000000000003</v>
      </c>
      <c r="R359" s="7">
        <v>196.9</v>
      </c>
      <c r="S359" s="7">
        <v>189</v>
      </c>
      <c r="T359" s="7">
        <v>186.3</v>
      </c>
      <c r="U359" s="7">
        <v>188.6</v>
      </c>
      <c r="V359" s="7">
        <v>563.9</v>
      </c>
      <c r="W359" s="7">
        <v>172.1</v>
      </c>
      <c r="X359" s="7">
        <v>183.2</v>
      </c>
      <c r="Y359" s="7">
        <v>177.2</v>
      </c>
      <c r="Z359" s="7">
        <v>184.7</v>
      </c>
      <c r="AA359" s="7">
        <v>168.2</v>
      </c>
      <c r="AB359" s="7">
        <v>171.8</v>
      </c>
      <c r="AC359" s="7">
        <v>177.8</v>
      </c>
      <c r="AD359" s="7">
        <v>178.4</v>
      </c>
      <c r="AE359" s="7">
        <v>176.5</v>
      </c>
      <c r="AF359" s="7">
        <v>1234.5999999999999</v>
      </c>
      <c r="AG359" s="7">
        <v>177.8</v>
      </c>
    </row>
    <row r="360" spans="1:33" x14ac:dyDescent="0.25">
      <c r="A360" s="48" t="s">
        <v>85</v>
      </c>
      <c r="B360">
        <v>2023</v>
      </c>
      <c r="C360" s="50" t="s">
        <v>62</v>
      </c>
      <c r="D360" s="7">
        <v>173.3</v>
      </c>
      <c r="E360" s="7">
        <v>215.2</v>
      </c>
      <c r="F360" s="7">
        <v>197</v>
      </c>
      <c r="G360" s="7">
        <v>175.2</v>
      </c>
      <c r="H360" s="7">
        <v>178</v>
      </c>
      <c r="I360" s="7">
        <v>160.5</v>
      </c>
      <c r="J360" s="7">
        <v>175.3</v>
      </c>
      <c r="K360" s="7">
        <v>171.2</v>
      </c>
      <c r="L360" s="7">
        <v>122.7</v>
      </c>
      <c r="M360" s="7">
        <v>204.3</v>
      </c>
      <c r="N360" s="7">
        <v>163.69999999999999</v>
      </c>
      <c r="O360" s="7">
        <v>194.3</v>
      </c>
      <c r="P360" s="7">
        <v>179.5</v>
      </c>
      <c r="Q360" s="7">
        <v>2310.2000000000003</v>
      </c>
      <c r="R360" s="7">
        <v>201.6</v>
      </c>
      <c r="S360" s="7">
        <v>178.7</v>
      </c>
      <c r="T360" s="7">
        <v>165.3</v>
      </c>
      <c r="U360" s="7">
        <v>176.6</v>
      </c>
      <c r="V360" s="7">
        <v>520.6</v>
      </c>
      <c r="W360" s="7">
        <v>172.1</v>
      </c>
      <c r="X360" s="7">
        <v>180.1</v>
      </c>
      <c r="Y360" s="7">
        <v>168</v>
      </c>
      <c r="Z360" s="7">
        <v>178.5</v>
      </c>
      <c r="AA360" s="7">
        <v>159.5</v>
      </c>
      <c r="AB360" s="7">
        <v>167.8</v>
      </c>
      <c r="AC360" s="7">
        <v>171.8</v>
      </c>
      <c r="AD360" s="7">
        <v>178.8</v>
      </c>
      <c r="AE360" s="7">
        <v>168.9</v>
      </c>
      <c r="AF360" s="7">
        <v>1193.3</v>
      </c>
      <c r="AG360" s="7">
        <v>174.9</v>
      </c>
    </row>
    <row r="361" spans="1:33" x14ac:dyDescent="0.25">
      <c r="A361" s="48" t="s">
        <v>104</v>
      </c>
      <c r="B361">
        <v>2023</v>
      </c>
      <c r="C361" s="50" t="s">
        <v>62</v>
      </c>
      <c r="D361" s="7">
        <v>173.8</v>
      </c>
      <c r="E361" s="7">
        <v>210.7</v>
      </c>
      <c r="F361" s="7">
        <v>194.5</v>
      </c>
      <c r="G361" s="7">
        <v>174.6</v>
      </c>
      <c r="H361" s="7">
        <v>187.2</v>
      </c>
      <c r="I361" s="7">
        <v>158.30000000000001</v>
      </c>
      <c r="J361" s="7">
        <v>153.9</v>
      </c>
      <c r="K361" s="7">
        <v>170.9</v>
      </c>
      <c r="L361" s="7">
        <v>121.1</v>
      </c>
      <c r="M361" s="7">
        <v>208.4</v>
      </c>
      <c r="N361" s="7">
        <v>171.4</v>
      </c>
      <c r="O361" s="7">
        <v>191.2</v>
      </c>
      <c r="P361" s="7">
        <v>176.7</v>
      </c>
      <c r="Q361" s="7">
        <v>2292.6999999999998</v>
      </c>
      <c r="R361" s="7">
        <v>198.2</v>
      </c>
      <c r="S361" s="7">
        <v>184.9</v>
      </c>
      <c r="T361" s="7">
        <v>177.6</v>
      </c>
      <c r="U361" s="7">
        <v>183.8</v>
      </c>
      <c r="V361" s="7">
        <v>546.29999999999995</v>
      </c>
      <c r="W361" s="7">
        <v>172.1</v>
      </c>
      <c r="X361" s="7">
        <v>182</v>
      </c>
      <c r="Y361" s="7">
        <v>172.9</v>
      </c>
      <c r="Z361" s="7">
        <v>182.3</v>
      </c>
      <c r="AA361" s="7">
        <v>163.6</v>
      </c>
      <c r="AB361" s="7">
        <v>169.5</v>
      </c>
      <c r="AC361" s="7">
        <v>174.3</v>
      </c>
      <c r="AD361" s="7">
        <v>178.6</v>
      </c>
      <c r="AE361" s="7">
        <v>172.8</v>
      </c>
      <c r="AF361" s="7">
        <v>1214</v>
      </c>
      <c r="AG361" s="7">
        <v>176.5</v>
      </c>
    </row>
    <row r="362" spans="1:33" x14ac:dyDescent="0.25">
      <c r="A362" s="48" t="s">
        <v>60</v>
      </c>
      <c r="B362">
        <v>2023</v>
      </c>
      <c r="C362" s="50" t="s">
        <v>116</v>
      </c>
      <c r="D362" s="7">
        <v>174.2</v>
      </c>
      <c r="E362" s="7">
        <v>205.2</v>
      </c>
      <c r="F362" s="7">
        <v>173.9</v>
      </c>
      <c r="G362" s="7">
        <v>177</v>
      </c>
      <c r="H362" s="7">
        <v>183.4</v>
      </c>
      <c r="I362" s="7">
        <v>167.2</v>
      </c>
      <c r="J362" s="7">
        <v>140.9</v>
      </c>
      <c r="K362" s="7">
        <v>170.4</v>
      </c>
      <c r="L362" s="7">
        <v>119.1</v>
      </c>
      <c r="M362" s="7">
        <v>212.1</v>
      </c>
      <c r="N362" s="7">
        <v>177.6</v>
      </c>
      <c r="O362" s="7">
        <v>189.9</v>
      </c>
      <c r="P362" s="7">
        <v>174.8</v>
      </c>
      <c r="Q362" s="7">
        <v>2265.6999999999998</v>
      </c>
      <c r="R362" s="7">
        <v>198.3</v>
      </c>
      <c r="S362" s="7">
        <v>190</v>
      </c>
      <c r="T362" s="7">
        <v>187</v>
      </c>
      <c r="U362" s="7">
        <v>189.6</v>
      </c>
      <c r="V362" s="7">
        <v>566.6</v>
      </c>
      <c r="W362" s="7">
        <v>173.5</v>
      </c>
      <c r="X362" s="7">
        <v>181.6</v>
      </c>
      <c r="Y362" s="7">
        <v>178.6</v>
      </c>
      <c r="Z362" s="7">
        <v>186.6</v>
      </c>
      <c r="AA362" s="7">
        <v>169</v>
      </c>
      <c r="AB362" s="7">
        <v>172.8</v>
      </c>
      <c r="AC362" s="7">
        <v>178.5</v>
      </c>
      <c r="AD362" s="7">
        <v>180.7</v>
      </c>
      <c r="AE362" s="7">
        <v>177.9</v>
      </c>
      <c r="AF362" s="7">
        <v>1244.1000000000001</v>
      </c>
      <c r="AG362" s="7">
        <v>178</v>
      </c>
    </row>
    <row r="363" spans="1:33" x14ac:dyDescent="0.25">
      <c r="A363" s="48" t="s">
        <v>85</v>
      </c>
      <c r="B363">
        <v>2023</v>
      </c>
      <c r="C363" s="50" t="s">
        <v>116</v>
      </c>
      <c r="D363" s="7">
        <v>174.7</v>
      </c>
      <c r="E363" s="7">
        <v>212.2</v>
      </c>
      <c r="F363" s="7">
        <v>177.2</v>
      </c>
      <c r="G363" s="7">
        <v>177.9</v>
      </c>
      <c r="H363" s="7">
        <v>172.2</v>
      </c>
      <c r="I363" s="7">
        <v>172.1</v>
      </c>
      <c r="J363" s="7">
        <v>175.8</v>
      </c>
      <c r="K363" s="7">
        <v>172.2</v>
      </c>
      <c r="L363" s="7">
        <v>121.9</v>
      </c>
      <c r="M363" s="7">
        <v>204.8</v>
      </c>
      <c r="N363" s="7">
        <v>164.9</v>
      </c>
      <c r="O363" s="7">
        <v>196.6</v>
      </c>
      <c r="P363" s="7">
        <v>180.7</v>
      </c>
      <c r="Q363" s="7">
        <v>2303.1999999999998</v>
      </c>
      <c r="R363" s="7">
        <v>202.7</v>
      </c>
      <c r="S363" s="7">
        <v>180.3</v>
      </c>
      <c r="T363" s="7">
        <v>167</v>
      </c>
      <c r="U363" s="7">
        <v>178.2</v>
      </c>
      <c r="V363" s="7">
        <v>525.5</v>
      </c>
      <c r="W363" s="7">
        <v>173.5</v>
      </c>
      <c r="X363" s="7">
        <v>182.8</v>
      </c>
      <c r="Y363" s="7">
        <v>169.2</v>
      </c>
      <c r="Z363" s="7">
        <v>180.8</v>
      </c>
      <c r="AA363" s="7">
        <v>159.80000000000001</v>
      </c>
      <c r="AB363" s="7">
        <v>168.4</v>
      </c>
      <c r="AC363" s="7">
        <v>172.5</v>
      </c>
      <c r="AD363" s="7">
        <v>181.4</v>
      </c>
      <c r="AE363" s="7">
        <v>170</v>
      </c>
      <c r="AF363" s="7">
        <v>1202.1000000000001</v>
      </c>
      <c r="AG363" s="7">
        <v>176.3</v>
      </c>
    </row>
    <row r="364" spans="1:33" x14ac:dyDescent="0.25">
      <c r="A364" s="48" t="s">
        <v>104</v>
      </c>
      <c r="B364">
        <v>2023</v>
      </c>
      <c r="C364" s="50" t="s">
        <v>116</v>
      </c>
      <c r="D364" s="7">
        <v>174.4</v>
      </c>
      <c r="E364" s="7">
        <v>207.7</v>
      </c>
      <c r="F364" s="7">
        <v>175.2</v>
      </c>
      <c r="G364" s="7">
        <v>177.3</v>
      </c>
      <c r="H364" s="7">
        <v>179.3</v>
      </c>
      <c r="I364" s="7">
        <v>169.5</v>
      </c>
      <c r="J364" s="7">
        <v>152.69999999999999</v>
      </c>
      <c r="K364" s="7">
        <v>171</v>
      </c>
      <c r="L364" s="7">
        <v>120</v>
      </c>
      <c r="M364" s="7">
        <v>209.7</v>
      </c>
      <c r="N364" s="7">
        <v>172.3</v>
      </c>
      <c r="O364" s="7">
        <v>193</v>
      </c>
      <c r="P364" s="7">
        <v>177</v>
      </c>
      <c r="Q364" s="7">
        <v>2279.1</v>
      </c>
      <c r="R364" s="7">
        <v>199.5</v>
      </c>
      <c r="S364" s="7">
        <v>186.2</v>
      </c>
      <c r="T364" s="7">
        <v>178.7</v>
      </c>
      <c r="U364" s="7">
        <v>185.1</v>
      </c>
      <c r="V364" s="7">
        <v>550</v>
      </c>
      <c r="W364" s="7">
        <v>173.5</v>
      </c>
      <c r="X364" s="7">
        <v>182.1</v>
      </c>
      <c r="Y364" s="7">
        <v>174.2</v>
      </c>
      <c r="Z364" s="7">
        <v>184.4</v>
      </c>
      <c r="AA364" s="7">
        <v>164.2</v>
      </c>
      <c r="AB364" s="7">
        <v>170.3</v>
      </c>
      <c r="AC364" s="7">
        <v>175</v>
      </c>
      <c r="AD364" s="7">
        <v>181</v>
      </c>
      <c r="AE364" s="7">
        <v>174.1</v>
      </c>
      <c r="AF364" s="7">
        <v>1223.1999999999998</v>
      </c>
      <c r="AG364" s="7">
        <v>177.2</v>
      </c>
    </row>
    <row r="365" spans="1:33" x14ac:dyDescent="0.25">
      <c r="A365" s="48" t="s">
        <v>60</v>
      </c>
      <c r="B365">
        <v>2023</v>
      </c>
      <c r="C365" s="50" t="s">
        <v>138</v>
      </c>
      <c r="D365" s="7">
        <v>174.3</v>
      </c>
      <c r="E365" s="7">
        <v>205.2</v>
      </c>
      <c r="F365" s="7">
        <v>173.9</v>
      </c>
      <c r="G365" s="7">
        <v>177</v>
      </c>
      <c r="H365" s="7">
        <v>183.3</v>
      </c>
      <c r="I365" s="7">
        <v>167.2</v>
      </c>
      <c r="J365" s="7">
        <v>140.9</v>
      </c>
      <c r="K365" s="7">
        <v>170.5</v>
      </c>
      <c r="L365" s="7">
        <v>119.1</v>
      </c>
      <c r="M365" s="7">
        <v>212.1</v>
      </c>
      <c r="N365" s="7">
        <v>177.6</v>
      </c>
      <c r="O365" s="7">
        <v>189.9</v>
      </c>
      <c r="P365" s="7">
        <v>174.8</v>
      </c>
      <c r="Q365" s="7">
        <v>2265.8000000000002</v>
      </c>
      <c r="R365" s="7">
        <v>198.4</v>
      </c>
      <c r="S365" s="7">
        <v>190</v>
      </c>
      <c r="T365" s="7">
        <v>187</v>
      </c>
      <c r="U365" s="7">
        <v>189.6</v>
      </c>
      <c r="V365" s="7">
        <v>566.6</v>
      </c>
      <c r="W365" s="7">
        <v>173.5</v>
      </c>
      <c r="X365" s="7">
        <v>181.4</v>
      </c>
      <c r="Y365" s="7">
        <v>178.6</v>
      </c>
      <c r="Z365" s="7">
        <v>186.6</v>
      </c>
      <c r="AA365" s="7">
        <v>169</v>
      </c>
      <c r="AB365" s="7">
        <v>172.8</v>
      </c>
      <c r="AC365" s="7">
        <v>178.5</v>
      </c>
      <c r="AD365" s="7">
        <v>180.7</v>
      </c>
      <c r="AE365" s="7">
        <v>177.9</v>
      </c>
      <c r="AF365" s="7">
        <v>1244.1000000000001</v>
      </c>
      <c r="AG365" s="7">
        <v>178</v>
      </c>
    </row>
    <row r="366" spans="1:33" x14ac:dyDescent="0.25">
      <c r="A366" s="48" t="s">
        <v>85</v>
      </c>
      <c r="B366">
        <v>2023</v>
      </c>
      <c r="C366" s="50" t="s">
        <v>138</v>
      </c>
      <c r="D366" s="7">
        <v>174.7</v>
      </c>
      <c r="E366" s="7">
        <v>212.2</v>
      </c>
      <c r="F366" s="7">
        <v>177.2</v>
      </c>
      <c r="G366" s="7">
        <v>177.9</v>
      </c>
      <c r="H366" s="7">
        <v>172.2</v>
      </c>
      <c r="I366" s="7">
        <v>172.1</v>
      </c>
      <c r="J366" s="7">
        <v>175.9</v>
      </c>
      <c r="K366" s="7">
        <v>172.2</v>
      </c>
      <c r="L366" s="7">
        <v>121.9</v>
      </c>
      <c r="M366" s="7">
        <v>204.8</v>
      </c>
      <c r="N366" s="7">
        <v>164.9</v>
      </c>
      <c r="O366" s="7">
        <v>196.6</v>
      </c>
      <c r="P366" s="7">
        <v>180.8</v>
      </c>
      <c r="Q366" s="7">
        <v>2303.4</v>
      </c>
      <c r="R366" s="7">
        <v>202.7</v>
      </c>
      <c r="S366" s="7">
        <v>180.2</v>
      </c>
      <c r="T366" s="7">
        <v>167</v>
      </c>
      <c r="U366" s="7">
        <v>178.2</v>
      </c>
      <c r="V366" s="7">
        <v>525.4</v>
      </c>
      <c r="W366" s="7">
        <v>173.5</v>
      </c>
      <c r="X366" s="7">
        <v>182.6</v>
      </c>
      <c r="Y366" s="7">
        <v>169.2</v>
      </c>
      <c r="Z366" s="7">
        <v>180.8</v>
      </c>
      <c r="AA366" s="7">
        <v>159.80000000000001</v>
      </c>
      <c r="AB366" s="7">
        <v>168.4</v>
      </c>
      <c r="AC366" s="7">
        <v>172.5</v>
      </c>
      <c r="AD366" s="7">
        <v>181.5</v>
      </c>
      <c r="AE366" s="7">
        <v>170</v>
      </c>
      <c r="AF366" s="7">
        <v>1202.2</v>
      </c>
      <c r="AG366" s="7">
        <v>176.3</v>
      </c>
    </row>
    <row r="367" spans="1:33" x14ac:dyDescent="0.25">
      <c r="A367" s="48" t="s">
        <v>104</v>
      </c>
      <c r="B367">
        <v>2023</v>
      </c>
      <c r="C367" s="50" t="s">
        <v>138</v>
      </c>
      <c r="D367" s="7">
        <v>174.4</v>
      </c>
      <c r="E367" s="7">
        <v>207.7</v>
      </c>
      <c r="F367" s="7">
        <v>175.2</v>
      </c>
      <c r="G367" s="7">
        <v>177.3</v>
      </c>
      <c r="H367" s="7">
        <v>179.2</v>
      </c>
      <c r="I367" s="7">
        <v>169.5</v>
      </c>
      <c r="J367" s="7">
        <v>152.80000000000001</v>
      </c>
      <c r="K367" s="7">
        <v>171.1</v>
      </c>
      <c r="L367" s="7">
        <v>120</v>
      </c>
      <c r="M367" s="7">
        <v>209.7</v>
      </c>
      <c r="N367" s="7">
        <v>172.3</v>
      </c>
      <c r="O367" s="7">
        <v>193</v>
      </c>
      <c r="P367" s="7">
        <v>177</v>
      </c>
      <c r="Q367" s="7">
        <v>2279.1999999999998</v>
      </c>
      <c r="R367" s="7">
        <v>199.5</v>
      </c>
      <c r="S367" s="7">
        <v>186.1</v>
      </c>
      <c r="T367" s="7">
        <v>178.7</v>
      </c>
      <c r="U367" s="7">
        <v>185.1</v>
      </c>
      <c r="V367" s="7">
        <v>549.9</v>
      </c>
      <c r="W367" s="7">
        <v>173.5</v>
      </c>
      <c r="X367" s="7">
        <v>181.9</v>
      </c>
      <c r="Y367" s="7">
        <v>174.2</v>
      </c>
      <c r="Z367" s="7">
        <v>184.4</v>
      </c>
      <c r="AA367" s="7">
        <v>164.2</v>
      </c>
      <c r="AB367" s="7">
        <v>170.3</v>
      </c>
      <c r="AC367" s="7">
        <v>175</v>
      </c>
      <c r="AD367" s="7">
        <v>181</v>
      </c>
      <c r="AE367" s="7">
        <v>174.1</v>
      </c>
      <c r="AF367" s="7">
        <v>1223.1999999999998</v>
      </c>
      <c r="AG367" s="7">
        <v>177.2</v>
      </c>
    </row>
    <row r="368" spans="1:33" x14ac:dyDescent="0.25">
      <c r="A368" s="48" t="s">
        <v>60</v>
      </c>
      <c r="B368">
        <v>2023</v>
      </c>
      <c r="C368" s="50" t="s">
        <v>154</v>
      </c>
      <c r="D368" s="7">
        <v>173.3</v>
      </c>
      <c r="E368" s="7">
        <v>206.9</v>
      </c>
      <c r="F368" s="7">
        <v>167.9</v>
      </c>
      <c r="G368" s="7">
        <v>178.2</v>
      </c>
      <c r="H368" s="7">
        <v>178.5</v>
      </c>
      <c r="I368" s="7">
        <v>173.7</v>
      </c>
      <c r="J368" s="7">
        <v>142.80000000000001</v>
      </c>
      <c r="K368" s="7">
        <v>172.8</v>
      </c>
      <c r="L368" s="7">
        <v>120.4</v>
      </c>
      <c r="M368" s="7">
        <v>215.5</v>
      </c>
      <c r="N368" s="7">
        <v>178.2</v>
      </c>
      <c r="O368" s="7">
        <v>190.5</v>
      </c>
      <c r="P368" s="7">
        <v>175.5</v>
      </c>
      <c r="Q368" s="7">
        <v>2274.1999999999998</v>
      </c>
      <c r="R368" s="7">
        <v>199.5</v>
      </c>
      <c r="S368" s="7">
        <v>190.7</v>
      </c>
      <c r="T368" s="7">
        <v>187.3</v>
      </c>
      <c r="U368" s="7">
        <v>190.2</v>
      </c>
      <c r="V368" s="7">
        <v>568.20000000000005</v>
      </c>
      <c r="W368" s="7">
        <v>175.2</v>
      </c>
      <c r="X368" s="7">
        <v>181.5</v>
      </c>
      <c r="Y368" s="7">
        <v>179.1</v>
      </c>
      <c r="Z368" s="7">
        <v>187.2</v>
      </c>
      <c r="AA368" s="7">
        <v>169.4</v>
      </c>
      <c r="AB368" s="7">
        <v>173.2</v>
      </c>
      <c r="AC368" s="7">
        <v>179.4</v>
      </c>
      <c r="AD368" s="7">
        <v>183.8</v>
      </c>
      <c r="AE368" s="7">
        <v>178.9</v>
      </c>
      <c r="AF368" s="7">
        <v>1251</v>
      </c>
      <c r="AG368" s="7">
        <v>178.8</v>
      </c>
    </row>
    <row r="369" spans="1:33" x14ac:dyDescent="0.25">
      <c r="A369" s="48" t="s">
        <v>85</v>
      </c>
      <c r="B369">
        <v>2023</v>
      </c>
      <c r="C369" s="50" t="s">
        <v>154</v>
      </c>
      <c r="D369" s="7">
        <v>174.8</v>
      </c>
      <c r="E369" s="7">
        <v>213.7</v>
      </c>
      <c r="F369" s="7">
        <v>172.4</v>
      </c>
      <c r="G369" s="7">
        <v>178.8</v>
      </c>
      <c r="H369" s="7">
        <v>168.7</v>
      </c>
      <c r="I369" s="7">
        <v>179.2</v>
      </c>
      <c r="J369" s="7">
        <v>179.9</v>
      </c>
      <c r="K369" s="7">
        <v>174.7</v>
      </c>
      <c r="L369" s="7">
        <v>123.1</v>
      </c>
      <c r="M369" s="7">
        <v>207.8</v>
      </c>
      <c r="N369" s="7">
        <v>165.5</v>
      </c>
      <c r="O369" s="7">
        <v>197</v>
      </c>
      <c r="P369" s="7">
        <v>182.1</v>
      </c>
      <c r="Q369" s="7">
        <v>2317.7000000000003</v>
      </c>
      <c r="R369" s="7">
        <v>203.5</v>
      </c>
      <c r="S369" s="7">
        <v>181</v>
      </c>
      <c r="T369" s="7">
        <v>167.7</v>
      </c>
      <c r="U369" s="7">
        <v>178.9</v>
      </c>
      <c r="V369" s="7">
        <v>527.6</v>
      </c>
      <c r="W369" s="7">
        <v>175.2</v>
      </c>
      <c r="X369" s="7">
        <v>182.1</v>
      </c>
      <c r="Y369" s="7">
        <v>169.6</v>
      </c>
      <c r="Z369" s="7">
        <v>181.5</v>
      </c>
      <c r="AA369" s="7">
        <v>160.1</v>
      </c>
      <c r="AB369" s="7">
        <v>168.8</v>
      </c>
      <c r="AC369" s="7">
        <v>174.2</v>
      </c>
      <c r="AD369" s="7">
        <v>184.4</v>
      </c>
      <c r="AE369" s="7">
        <v>170.9</v>
      </c>
      <c r="AF369" s="7">
        <v>1209.5000000000002</v>
      </c>
      <c r="AG369" s="7">
        <v>177.4</v>
      </c>
    </row>
    <row r="370" spans="1:33" x14ac:dyDescent="0.25">
      <c r="A370" s="48" t="s">
        <v>104</v>
      </c>
      <c r="B370">
        <v>2023</v>
      </c>
      <c r="C370" s="50" t="s">
        <v>154</v>
      </c>
      <c r="D370" s="7">
        <v>173.8</v>
      </c>
      <c r="E370" s="7">
        <v>209.3</v>
      </c>
      <c r="F370" s="7">
        <v>169.6</v>
      </c>
      <c r="G370" s="7">
        <v>178.4</v>
      </c>
      <c r="H370" s="7">
        <v>174.9</v>
      </c>
      <c r="I370" s="7">
        <v>176.3</v>
      </c>
      <c r="J370" s="7">
        <v>155.4</v>
      </c>
      <c r="K370" s="7">
        <v>173.4</v>
      </c>
      <c r="L370" s="7">
        <v>121.3</v>
      </c>
      <c r="M370" s="7">
        <v>212.9</v>
      </c>
      <c r="N370" s="7">
        <v>172.9</v>
      </c>
      <c r="O370" s="7">
        <v>193.5</v>
      </c>
      <c r="P370" s="7">
        <v>177.9</v>
      </c>
      <c r="Q370" s="7">
        <v>2289.6000000000004</v>
      </c>
      <c r="R370" s="7">
        <v>200.6</v>
      </c>
      <c r="S370" s="7">
        <v>186.9</v>
      </c>
      <c r="T370" s="7">
        <v>179.2</v>
      </c>
      <c r="U370" s="7">
        <v>185.7</v>
      </c>
      <c r="V370" s="7">
        <v>551.79999999999995</v>
      </c>
      <c r="W370" s="7">
        <v>175.2</v>
      </c>
      <c r="X370" s="7">
        <v>181.7</v>
      </c>
      <c r="Y370" s="7">
        <v>174.6</v>
      </c>
      <c r="Z370" s="7">
        <v>185</v>
      </c>
      <c r="AA370" s="7">
        <v>164.5</v>
      </c>
      <c r="AB370" s="7">
        <v>170.7</v>
      </c>
      <c r="AC370" s="7">
        <v>176.4</v>
      </c>
      <c r="AD370" s="7">
        <v>184</v>
      </c>
      <c r="AE370" s="7">
        <v>175</v>
      </c>
      <c r="AF370" s="7">
        <v>1230.1999999999998</v>
      </c>
      <c r="AG370" s="7">
        <v>178.1</v>
      </c>
    </row>
    <row r="371" spans="1:33" x14ac:dyDescent="0.25">
      <c r="A371" s="48" t="s">
        <v>60</v>
      </c>
      <c r="B371">
        <v>2023</v>
      </c>
      <c r="C371" s="50" t="s">
        <v>167</v>
      </c>
      <c r="D371" s="7">
        <v>173.2</v>
      </c>
      <c r="E371" s="7">
        <v>211.5</v>
      </c>
      <c r="F371" s="7">
        <v>171</v>
      </c>
      <c r="G371" s="7">
        <v>179.6</v>
      </c>
      <c r="H371" s="7">
        <v>173.3</v>
      </c>
      <c r="I371" s="7">
        <v>169</v>
      </c>
      <c r="J371" s="7">
        <v>148.69999999999999</v>
      </c>
      <c r="K371" s="7">
        <v>174.9</v>
      </c>
      <c r="L371" s="7">
        <v>121.9</v>
      </c>
      <c r="M371" s="7">
        <v>221</v>
      </c>
      <c r="N371" s="7">
        <v>178.7</v>
      </c>
      <c r="O371" s="7">
        <v>191.1</v>
      </c>
      <c r="P371" s="7">
        <v>176.8</v>
      </c>
      <c r="Q371" s="7">
        <v>2290.7000000000007</v>
      </c>
      <c r="R371" s="7">
        <v>199.9</v>
      </c>
      <c r="S371" s="7">
        <v>191.2</v>
      </c>
      <c r="T371" s="7">
        <v>187.9</v>
      </c>
      <c r="U371" s="7">
        <v>190.8</v>
      </c>
      <c r="V371" s="7">
        <v>569.90000000000009</v>
      </c>
      <c r="W371" s="7">
        <v>175.6</v>
      </c>
      <c r="X371" s="7">
        <v>182.5</v>
      </c>
      <c r="Y371" s="7">
        <v>179.8</v>
      </c>
      <c r="Z371" s="7">
        <v>187.8</v>
      </c>
      <c r="AA371" s="7">
        <v>169.7</v>
      </c>
      <c r="AB371" s="7">
        <v>173.8</v>
      </c>
      <c r="AC371" s="7">
        <v>180.3</v>
      </c>
      <c r="AD371" s="7">
        <v>184.9</v>
      </c>
      <c r="AE371" s="7">
        <v>179.5</v>
      </c>
      <c r="AF371" s="7">
        <v>1255.8</v>
      </c>
      <c r="AG371" s="7">
        <v>179.8</v>
      </c>
    </row>
    <row r="372" spans="1:33" x14ac:dyDescent="0.25">
      <c r="A372" s="48" t="s">
        <v>85</v>
      </c>
      <c r="B372">
        <v>2023</v>
      </c>
      <c r="C372" s="50" t="s">
        <v>167</v>
      </c>
      <c r="D372" s="7">
        <v>174.7</v>
      </c>
      <c r="E372" s="7">
        <v>219.4</v>
      </c>
      <c r="F372" s="7">
        <v>176.7</v>
      </c>
      <c r="G372" s="7">
        <v>179.4</v>
      </c>
      <c r="H372" s="7">
        <v>164.4</v>
      </c>
      <c r="I372" s="7">
        <v>175.8</v>
      </c>
      <c r="J372" s="7">
        <v>185</v>
      </c>
      <c r="K372" s="7">
        <v>176.9</v>
      </c>
      <c r="L372" s="7">
        <v>124.2</v>
      </c>
      <c r="M372" s="7">
        <v>211.9</v>
      </c>
      <c r="N372" s="7">
        <v>165.9</v>
      </c>
      <c r="O372" s="7">
        <v>197.7</v>
      </c>
      <c r="P372" s="7">
        <v>183.1</v>
      </c>
      <c r="Q372" s="7">
        <v>2335.1</v>
      </c>
      <c r="R372" s="7">
        <v>204.2</v>
      </c>
      <c r="S372" s="7">
        <v>181.3</v>
      </c>
      <c r="T372" s="7">
        <v>168.1</v>
      </c>
      <c r="U372" s="7">
        <v>179.3</v>
      </c>
      <c r="V372" s="7">
        <v>528.70000000000005</v>
      </c>
      <c r="W372" s="7">
        <v>175.6</v>
      </c>
      <c r="X372" s="7">
        <v>183.4</v>
      </c>
      <c r="Y372" s="7">
        <v>170.1</v>
      </c>
      <c r="Z372" s="7">
        <v>182.2</v>
      </c>
      <c r="AA372" s="7">
        <v>160.4</v>
      </c>
      <c r="AB372" s="7">
        <v>169.2</v>
      </c>
      <c r="AC372" s="7">
        <v>174.8</v>
      </c>
      <c r="AD372" s="7">
        <v>185.6</v>
      </c>
      <c r="AE372" s="7">
        <v>171.6</v>
      </c>
      <c r="AF372" s="7">
        <v>1213.8999999999996</v>
      </c>
      <c r="AG372" s="7">
        <v>178.2</v>
      </c>
    </row>
    <row r="373" spans="1:33" x14ac:dyDescent="0.25">
      <c r="A373" s="48" t="s">
        <v>104</v>
      </c>
      <c r="B373">
        <v>2023</v>
      </c>
      <c r="C373" s="50" t="s">
        <v>167</v>
      </c>
      <c r="D373" s="7">
        <v>173.7</v>
      </c>
      <c r="E373" s="7">
        <v>214.3</v>
      </c>
      <c r="F373" s="7">
        <v>173.2</v>
      </c>
      <c r="G373" s="7">
        <v>179.5</v>
      </c>
      <c r="H373" s="7">
        <v>170</v>
      </c>
      <c r="I373" s="7">
        <v>172.2</v>
      </c>
      <c r="J373" s="7">
        <v>161</v>
      </c>
      <c r="K373" s="7">
        <v>175.6</v>
      </c>
      <c r="L373" s="7">
        <v>122.7</v>
      </c>
      <c r="M373" s="7">
        <v>218</v>
      </c>
      <c r="N373" s="7">
        <v>173.4</v>
      </c>
      <c r="O373" s="7">
        <v>194.2</v>
      </c>
      <c r="P373" s="7">
        <v>179.1</v>
      </c>
      <c r="Q373" s="7">
        <v>2306.9</v>
      </c>
      <c r="R373" s="7">
        <v>201</v>
      </c>
      <c r="S373" s="7">
        <v>187.3</v>
      </c>
      <c r="T373" s="7">
        <v>179.7</v>
      </c>
      <c r="U373" s="7">
        <v>186.2</v>
      </c>
      <c r="V373" s="7">
        <v>553.20000000000005</v>
      </c>
      <c r="W373" s="7">
        <v>175.6</v>
      </c>
      <c r="X373" s="7">
        <v>182.8</v>
      </c>
      <c r="Y373" s="7">
        <v>175.2</v>
      </c>
      <c r="Z373" s="7">
        <v>185.7</v>
      </c>
      <c r="AA373" s="7">
        <v>164.8</v>
      </c>
      <c r="AB373" s="7">
        <v>171.2</v>
      </c>
      <c r="AC373" s="7">
        <v>177.1</v>
      </c>
      <c r="AD373" s="7">
        <v>185.2</v>
      </c>
      <c r="AE373" s="7">
        <v>175.7</v>
      </c>
      <c r="AF373" s="7">
        <v>1234.9000000000001</v>
      </c>
      <c r="AG373" s="7">
        <v>179.1</v>
      </c>
    </row>
    <row r="375" spans="1:33" x14ac:dyDescent="0.25">
      <c r="D375" s="13"/>
    </row>
    <row r="378" spans="1:33" x14ac:dyDescent="0.25">
      <c r="D378" s="7">
        <f>D340-D337</f>
        <v>0.90000000000000568</v>
      </c>
    </row>
  </sheetData>
  <autoFilter ref="A1:AK378" xr:uid="{1D84A7D6-F890-4711-858C-C3334CC1E28B}"/>
  <pageMargins left="0.7" right="0.7" top="0.75" bottom="0.75" header="0.3" footer="0.3"/>
  <ignoredErrors>
    <ignoredError sqref="AH221:AH222 AH224:AH225 AH227:AH228 AH230:AH231 AH233:AH234 AH236:AH237 AH239:AH240 AH242:AH243 AH245:AH246 AH248:AH249 AH251:AH252 AH254:AH255 AH257:AH258 AH260:AH261 AH263:AH264 AH266:AH267 AH269:AH270 AH272:AH273 AH275:AH276 AH278:AH279 AH281:AH282 AH284:AH285 AH287:AH373"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E4EFC-C95C-40AA-A116-35BAE8BD2265}">
  <dimension ref="A1:K71"/>
  <sheetViews>
    <sheetView showGridLines="0" topLeftCell="A49" workbookViewId="0">
      <selection activeCell="B41" sqref="B41"/>
    </sheetView>
  </sheetViews>
  <sheetFormatPr defaultRowHeight="15" x14ac:dyDescent="0.25"/>
  <cols>
    <col min="1" max="1" width="12.42578125" bestFit="1" customWidth="1"/>
    <col min="2" max="2" width="12" bestFit="1" customWidth="1"/>
    <col min="3" max="3" width="8.140625" bestFit="1" customWidth="1"/>
    <col min="4" max="4" width="14" bestFit="1" customWidth="1"/>
    <col min="5" max="5" width="24.7109375" bestFit="1" customWidth="1"/>
    <col min="6" max="6" width="16.28515625" bestFit="1" customWidth="1"/>
    <col min="7" max="8" width="11.7109375" bestFit="1" customWidth="1"/>
    <col min="9" max="9" width="12.5703125" bestFit="1" customWidth="1"/>
    <col min="10" max="10" width="11.28515625" bestFit="1" customWidth="1"/>
  </cols>
  <sheetData>
    <row r="1" spans="1:10" x14ac:dyDescent="0.25">
      <c r="A1" s="32" t="s">
        <v>30</v>
      </c>
      <c r="B1" s="32" t="s">
        <v>31</v>
      </c>
      <c r="C1" s="32" t="s">
        <v>32</v>
      </c>
      <c r="D1" s="32" t="s">
        <v>1209</v>
      </c>
      <c r="E1" s="32" t="s">
        <v>46</v>
      </c>
      <c r="F1" s="32" t="s">
        <v>1214</v>
      </c>
      <c r="G1" s="32" t="s">
        <v>50</v>
      </c>
      <c r="H1" s="32" t="s">
        <v>51</v>
      </c>
      <c r="I1" s="32" t="s">
        <v>58</v>
      </c>
      <c r="J1" s="26"/>
    </row>
    <row r="2" spans="1:10" x14ac:dyDescent="0.25">
      <c r="A2" s="33" t="s">
        <v>104</v>
      </c>
      <c r="B2" s="33">
        <v>2016</v>
      </c>
      <c r="C2" s="33" t="s">
        <v>138</v>
      </c>
      <c r="D2" s="33">
        <v>1675.2</v>
      </c>
      <c r="E2" s="33">
        <v>136.5</v>
      </c>
      <c r="F2" s="33">
        <v>387.9</v>
      </c>
      <c r="G2" s="33">
        <v>124.9</v>
      </c>
      <c r="H2" s="33">
        <v>122.4</v>
      </c>
      <c r="I2" s="33">
        <v>842.99999999999989</v>
      </c>
      <c r="J2" s="26"/>
    </row>
    <row r="3" spans="1:10" x14ac:dyDescent="0.25">
      <c r="A3" s="8" t="s">
        <v>104</v>
      </c>
      <c r="B3" s="8">
        <v>2017</v>
      </c>
      <c r="C3" s="8" t="s">
        <v>116</v>
      </c>
      <c r="D3" s="8">
        <v>1722.3000000000002</v>
      </c>
      <c r="E3" s="8">
        <v>144.4</v>
      </c>
      <c r="F3" s="8">
        <v>403</v>
      </c>
      <c r="G3" s="8">
        <v>130.5</v>
      </c>
      <c r="H3" s="8">
        <v>127.9</v>
      </c>
      <c r="I3" s="8">
        <v>879.9</v>
      </c>
    </row>
    <row r="4" spans="1:10" x14ac:dyDescent="0.25">
      <c r="A4" s="8" t="s">
        <v>104</v>
      </c>
      <c r="B4" s="8">
        <v>2017</v>
      </c>
      <c r="C4" s="8" t="s">
        <v>138</v>
      </c>
      <c r="D4" s="8">
        <v>1718.9</v>
      </c>
      <c r="E4" s="8">
        <v>145.1</v>
      </c>
      <c r="F4" s="8">
        <v>404.29999999999995</v>
      </c>
      <c r="G4" s="8">
        <v>131.1</v>
      </c>
      <c r="H4" s="8">
        <v>129.1</v>
      </c>
      <c r="I4" s="8">
        <v>882</v>
      </c>
    </row>
    <row r="5" spans="1:10" x14ac:dyDescent="0.25">
      <c r="A5" s="8" t="s">
        <v>104</v>
      </c>
      <c r="B5" s="8">
        <v>2018</v>
      </c>
      <c r="C5" s="8" t="s">
        <v>116</v>
      </c>
      <c r="D5" s="8">
        <v>1760.3999999999996</v>
      </c>
      <c r="E5" s="8">
        <v>154.9</v>
      </c>
      <c r="F5" s="8">
        <v>422</v>
      </c>
      <c r="G5" s="8">
        <v>141.30000000000001</v>
      </c>
      <c r="H5" s="8">
        <v>136.69999999999999</v>
      </c>
      <c r="I5" s="8">
        <v>915.40000000000009</v>
      </c>
    </row>
    <row r="6" spans="1:10" x14ac:dyDescent="0.25">
      <c r="A6" s="8" t="s">
        <v>104</v>
      </c>
      <c r="B6" s="8">
        <v>2018</v>
      </c>
      <c r="C6" s="8" t="s">
        <v>138</v>
      </c>
      <c r="D6" s="8">
        <v>1756</v>
      </c>
      <c r="E6" s="8">
        <v>156.30000000000001</v>
      </c>
      <c r="F6" s="8">
        <v>423.6</v>
      </c>
      <c r="G6" s="8">
        <v>142</v>
      </c>
      <c r="H6" s="8">
        <v>136.5</v>
      </c>
      <c r="I6" s="8">
        <v>919.59999999999991</v>
      </c>
    </row>
    <row r="7" spans="1:10" x14ac:dyDescent="0.25">
      <c r="A7" s="8" t="s">
        <v>104</v>
      </c>
      <c r="B7" s="8">
        <v>2019</v>
      </c>
      <c r="C7" s="8" t="s">
        <v>116</v>
      </c>
      <c r="D7" s="8">
        <v>1757.1</v>
      </c>
      <c r="E7" s="8">
        <v>163.4</v>
      </c>
      <c r="F7" s="8">
        <v>433.9</v>
      </c>
      <c r="G7" s="8">
        <v>148.5</v>
      </c>
      <c r="H7" s="8">
        <v>138.4</v>
      </c>
      <c r="I7" s="8">
        <v>972.09999999999991</v>
      </c>
    </row>
    <row r="8" spans="1:10" x14ac:dyDescent="0.25">
      <c r="A8" s="8" t="s">
        <v>104</v>
      </c>
      <c r="B8" s="8">
        <v>2019</v>
      </c>
      <c r="C8" s="8" t="s">
        <v>138</v>
      </c>
      <c r="D8" s="8">
        <v>1762.9</v>
      </c>
      <c r="E8" s="8">
        <v>163.5</v>
      </c>
      <c r="F8" s="8">
        <v>434.5</v>
      </c>
      <c r="G8" s="8">
        <v>149</v>
      </c>
      <c r="H8" s="8">
        <v>139.69999999999999</v>
      </c>
      <c r="I8" s="8">
        <v>973.69999999999982</v>
      </c>
    </row>
    <row r="9" spans="1:10" x14ac:dyDescent="0.25">
      <c r="A9" s="8" t="s">
        <v>104</v>
      </c>
      <c r="B9" s="8">
        <v>2020</v>
      </c>
      <c r="C9" s="8" t="s">
        <v>116</v>
      </c>
      <c r="D9" s="8">
        <v>1911.6</v>
      </c>
      <c r="E9" s="8">
        <v>170.1</v>
      </c>
      <c r="F9" s="8">
        <v>442</v>
      </c>
      <c r="G9" s="8">
        <v>154.80000000000001</v>
      </c>
      <c r="H9" s="8">
        <v>147.19999999999999</v>
      </c>
      <c r="I9" s="8">
        <v>1014.8</v>
      </c>
    </row>
    <row r="10" spans="1:10" x14ac:dyDescent="0.25">
      <c r="A10" s="8" t="s">
        <v>104</v>
      </c>
      <c r="B10" s="8">
        <v>2020</v>
      </c>
      <c r="C10" s="8" t="s">
        <v>138</v>
      </c>
      <c r="D10" s="8">
        <v>1895.4</v>
      </c>
      <c r="E10" s="8">
        <v>171.2</v>
      </c>
      <c r="F10" s="8">
        <v>442.90000000000003</v>
      </c>
      <c r="G10" s="8">
        <v>154.5</v>
      </c>
      <c r="H10" s="8">
        <v>148.9</v>
      </c>
      <c r="I10" s="8">
        <v>1017.3999999999999</v>
      </c>
    </row>
    <row r="11" spans="1:10" x14ac:dyDescent="0.25">
      <c r="A11" s="8" t="s">
        <v>104</v>
      </c>
      <c r="B11" s="8">
        <v>2021</v>
      </c>
      <c r="C11" s="8" t="s">
        <v>116</v>
      </c>
      <c r="D11" s="8">
        <v>2039.3000000000002</v>
      </c>
      <c r="E11" s="8">
        <v>188.3</v>
      </c>
      <c r="F11" s="8">
        <v>460.40000000000003</v>
      </c>
      <c r="G11" s="8">
        <v>159.80000000000001</v>
      </c>
      <c r="H11" s="8">
        <v>152.4</v>
      </c>
      <c r="I11" s="8">
        <v>1077.5000000000002</v>
      </c>
    </row>
    <row r="12" spans="1:10" x14ac:dyDescent="0.25">
      <c r="A12" s="8" t="s">
        <v>104</v>
      </c>
      <c r="B12" s="8">
        <v>2021</v>
      </c>
      <c r="C12" s="8" t="s">
        <v>138</v>
      </c>
      <c r="D12" s="8">
        <v>2039.3999999999999</v>
      </c>
      <c r="E12" s="8">
        <v>188.1</v>
      </c>
      <c r="F12" s="8">
        <v>462.1</v>
      </c>
      <c r="G12" s="8">
        <v>159.9</v>
      </c>
      <c r="H12" s="8">
        <v>155.5</v>
      </c>
      <c r="I12" s="8">
        <v>1079.4999999999998</v>
      </c>
    </row>
    <row r="13" spans="1:10" x14ac:dyDescent="0.25">
      <c r="A13" s="8" t="s">
        <v>104</v>
      </c>
      <c r="B13" s="8">
        <v>2022</v>
      </c>
      <c r="C13" s="8" t="s">
        <v>116</v>
      </c>
      <c r="D13" s="8">
        <v>2161.2000000000003</v>
      </c>
      <c r="E13" s="8">
        <v>192.8</v>
      </c>
      <c r="F13" s="8">
        <v>502.80000000000007</v>
      </c>
      <c r="G13" s="8">
        <v>165.5</v>
      </c>
      <c r="H13" s="8">
        <v>165.7</v>
      </c>
      <c r="I13" s="8">
        <v>1146.3</v>
      </c>
    </row>
    <row r="14" spans="1:10" x14ac:dyDescent="0.25">
      <c r="A14" s="8" t="s">
        <v>104</v>
      </c>
      <c r="B14" s="8">
        <v>2022</v>
      </c>
      <c r="C14" s="8" t="s">
        <v>138</v>
      </c>
      <c r="D14" s="8">
        <v>2184.2000000000003</v>
      </c>
      <c r="E14" s="8">
        <v>193.7</v>
      </c>
      <c r="F14" s="8">
        <v>507.79999999999995</v>
      </c>
      <c r="G14" s="8">
        <v>165.3</v>
      </c>
      <c r="H14" s="8">
        <v>167.2</v>
      </c>
      <c r="I14" s="8">
        <v>1154.8</v>
      </c>
    </row>
    <row r="15" spans="1:10" x14ac:dyDescent="0.25">
      <c r="A15" s="8" t="s">
        <v>104</v>
      </c>
      <c r="B15" s="8">
        <v>2023</v>
      </c>
      <c r="C15" s="8" t="s">
        <v>116</v>
      </c>
      <c r="D15" s="8">
        <v>2279.1</v>
      </c>
      <c r="E15" s="8">
        <v>199.5</v>
      </c>
      <c r="F15" s="8">
        <v>550</v>
      </c>
      <c r="G15" s="8">
        <v>173.5</v>
      </c>
      <c r="H15" s="8">
        <v>182.1</v>
      </c>
      <c r="I15" s="8">
        <v>1223.1999999999998</v>
      </c>
    </row>
    <row r="16" spans="1:10" x14ac:dyDescent="0.25">
      <c r="A16" s="8" t="s">
        <v>104</v>
      </c>
      <c r="B16" s="8">
        <v>2023</v>
      </c>
      <c r="C16" s="8" t="s">
        <v>138</v>
      </c>
      <c r="D16" s="8">
        <v>2279.1999999999998</v>
      </c>
      <c r="E16" s="8">
        <v>199.5</v>
      </c>
      <c r="F16" s="8">
        <v>549.9</v>
      </c>
      <c r="G16" s="8">
        <v>173.5</v>
      </c>
      <c r="H16" s="8">
        <v>181.9</v>
      </c>
      <c r="I16" s="8">
        <v>1223.1999999999998</v>
      </c>
    </row>
    <row r="19" spans="1:11" x14ac:dyDescent="0.25">
      <c r="A19" s="133">
        <v>2017</v>
      </c>
      <c r="B19" s="134"/>
      <c r="D19" s="133">
        <v>2018</v>
      </c>
      <c r="E19" s="134"/>
      <c r="G19" s="133">
        <v>2019</v>
      </c>
      <c r="H19" s="134"/>
      <c r="J19" s="133">
        <v>2020</v>
      </c>
      <c r="K19" s="134"/>
    </row>
    <row r="20" spans="1:11" x14ac:dyDescent="0.25">
      <c r="A20" s="8" t="s">
        <v>1232</v>
      </c>
      <c r="B20" s="8">
        <f>SUM(D3:I3)</f>
        <v>3408.0000000000005</v>
      </c>
      <c r="D20" s="8" t="s">
        <v>1231</v>
      </c>
      <c r="E20" s="8">
        <f>SUM(D5:I5)</f>
        <v>3530.7</v>
      </c>
      <c r="G20" s="8" t="s">
        <v>1234</v>
      </c>
      <c r="H20" s="8">
        <f>SUM(D7:I7)</f>
        <v>3613.4</v>
      </c>
      <c r="J20" s="8" t="s">
        <v>1236</v>
      </c>
      <c r="K20" s="8">
        <f>SUM(D9:I9)</f>
        <v>3840.5</v>
      </c>
    </row>
    <row r="21" spans="1:11" x14ac:dyDescent="0.25">
      <c r="A21" s="8" t="s">
        <v>1228</v>
      </c>
      <c r="B21" s="8">
        <f>SUM('Broader Categories'!E118:J118)</f>
        <v>3289.9</v>
      </c>
      <c r="D21" s="8" t="s">
        <v>1233</v>
      </c>
      <c r="E21" s="8">
        <f>SUM(D4:I4)</f>
        <v>3410.5</v>
      </c>
      <c r="G21" s="8" t="s">
        <v>1235</v>
      </c>
      <c r="H21" s="8">
        <f>SUM(D6:I6)</f>
        <v>3534</v>
      </c>
      <c r="J21" s="8" t="s">
        <v>1237</v>
      </c>
      <c r="K21" s="8">
        <f>SUM(D8:I8)</f>
        <v>3623.2999999999997</v>
      </c>
    </row>
    <row r="22" spans="1:11" x14ac:dyDescent="0.25">
      <c r="A22" s="8" t="s">
        <v>1230</v>
      </c>
      <c r="B22" s="8">
        <f>((B20-B21)/B21)*100</f>
        <v>3.5897747651904419</v>
      </c>
      <c r="D22" s="8" t="s">
        <v>1229</v>
      </c>
      <c r="E22" s="31">
        <f>((E20-E21)/E21)*100</f>
        <v>3.524409910570292</v>
      </c>
      <c r="G22" s="8" t="s">
        <v>1229</v>
      </c>
      <c r="H22" s="31">
        <f>((H20-H21)/H21)*100</f>
        <v>2.2467458970005687</v>
      </c>
      <c r="J22" s="8" t="s">
        <v>1229</v>
      </c>
      <c r="K22" s="31">
        <f>((K20-K21)/K21)*100</f>
        <v>5.9945353683106637</v>
      </c>
    </row>
    <row r="25" spans="1:11" x14ac:dyDescent="0.25">
      <c r="A25" s="133">
        <v>2021</v>
      </c>
      <c r="B25" s="134"/>
      <c r="D25" s="133">
        <v>2022</v>
      </c>
      <c r="E25" s="134"/>
      <c r="G25" s="133">
        <v>2023</v>
      </c>
      <c r="H25" s="134"/>
    </row>
    <row r="26" spans="1:11" x14ac:dyDescent="0.25">
      <c r="A26" s="8" t="s">
        <v>1238</v>
      </c>
      <c r="B26" s="8">
        <f>SUM(D11:I11)</f>
        <v>4077.7000000000007</v>
      </c>
      <c r="D26" s="8" t="s">
        <v>1240</v>
      </c>
      <c r="E26" s="8">
        <f>SUM(D13:I13)</f>
        <v>4334.3</v>
      </c>
      <c r="G26" s="8" t="s">
        <v>1242</v>
      </c>
      <c r="H26" s="8">
        <f>SUM(D15:I15)</f>
        <v>4607.3999999999996</v>
      </c>
    </row>
    <row r="27" spans="1:11" x14ac:dyDescent="0.25">
      <c r="A27" s="8" t="s">
        <v>1239</v>
      </c>
      <c r="B27" s="8">
        <f>SUM(D10:I10)</f>
        <v>3830.3</v>
      </c>
      <c r="D27" s="8" t="s">
        <v>1241</v>
      </c>
      <c r="E27" s="8">
        <f>SUM(D12:I12)</f>
        <v>4084.5</v>
      </c>
      <c r="G27" s="8" t="s">
        <v>1243</v>
      </c>
      <c r="H27" s="8">
        <f>SUM(D14:I14)</f>
        <v>4373</v>
      </c>
    </row>
    <row r="28" spans="1:11" x14ac:dyDescent="0.25">
      <c r="A28" s="8" t="s">
        <v>1229</v>
      </c>
      <c r="B28" s="8">
        <f>((B26-B27)/B27)*100</f>
        <v>6.4590240973292055</v>
      </c>
      <c r="D28" s="8" t="s">
        <v>1229</v>
      </c>
      <c r="E28" s="31">
        <f>((E26-E27)/E27)*100</f>
        <v>6.1158036479373283</v>
      </c>
      <c r="G28" s="8" t="s">
        <v>1229</v>
      </c>
      <c r="H28" s="31">
        <f>((H26-H27)/H27)*100</f>
        <v>5.3601646466956243</v>
      </c>
    </row>
    <row r="30" spans="1:11" x14ac:dyDescent="0.25">
      <c r="A30" s="32" t="s">
        <v>1244</v>
      </c>
      <c r="B30" s="32" t="s">
        <v>1245</v>
      </c>
    </row>
    <row r="31" spans="1:11" x14ac:dyDescent="0.25">
      <c r="A31" s="8">
        <v>2017</v>
      </c>
      <c r="B31" s="8">
        <v>3.59</v>
      </c>
    </row>
    <row r="32" spans="1:11" x14ac:dyDescent="0.25">
      <c r="A32" s="8">
        <v>2018</v>
      </c>
      <c r="B32" s="8">
        <v>3.52</v>
      </c>
    </row>
    <row r="33" spans="1:2" x14ac:dyDescent="0.25">
      <c r="A33" s="8">
        <v>2019</v>
      </c>
      <c r="B33" s="8">
        <v>2.25</v>
      </c>
    </row>
    <row r="34" spans="1:2" x14ac:dyDescent="0.25">
      <c r="A34" s="8">
        <v>2020</v>
      </c>
      <c r="B34" s="8">
        <v>5.99</v>
      </c>
    </row>
    <row r="35" spans="1:2" x14ac:dyDescent="0.25">
      <c r="A35" s="8">
        <v>2021</v>
      </c>
      <c r="B35" s="8">
        <v>6.46</v>
      </c>
    </row>
    <row r="36" spans="1:2" x14ac:dyDescent="0.25">
      <c r="A36" s="8">
        <v>2022</v>
      </c>
      <c r="B36" s="8">
        <v>6.12</v>
      </c>
    </row>
    <row r="37" spans="1:2" x14ac:dyDescent="0.25">
      <c r="A37" s="8">
        <v>2023</v>
      </c>
      <c r="B37" s="8">
        <v>5.36</v>
      </c>
    </row>
    <row r="50" spans="1:10" x14ac:dyDescent="0.25">
      <c r="A50" s="32" t="s">
        <v>30</v>
      </c>
      <c r="B50" s="32" t="s">
        <v>31</v>
      </c>
      <c r="C50" s="32" t="s">
        <v>32</v>
      </c>
      <c r="D50" s="32" t="s">
        <v>1209</v>
      </c>
      <c r="E50" s="32" t="s">
        <v>46</v>
      </c>
      <c r="F50" s="32" t="s">
        <v>1214</v>
      </c>
      <c r="G50" s="32" t="s">
        <v>50</v>
      </c>
      <c r="H50" s="32" t="s">
        <v>51</v>
      </c>
      <c r="I50" s="32" t="s">
        <v>58</v>
      </c>
      <c r="J50" s="32" t="s">
        <v>1247</v>
      </c>
    </row>
    <row r="51" spans="1:10" x14ac:dyDescent="0.25">
      <c r="A51" s="8" t="s">
        <v>104</v>
      </c>
      <c r="B51" s="8">
        <v>2017</v>
      </c>
      <c r="C51" s="8" t="s">
        <v>62</v>
      </c>
      <c r="D51" s="8">
        <v>1727.2999999999995</v>
      </c>
      <c r="E51" s="8">
        <v>143.80000000000001</v>
      </c>
      <c r="F51" s="8">
        <v>402.4</v>
      </c>
      <c r="G51" s="8">
        <v>129.6</v>
      </c>
      <c r="H51" s="8">
        <v>126.8</v>
      </c>
      <c r="I51" s="8">
        <v>877.1</v>
      </c>
      <c r="J51" s="8">
        <f t="shared" ref="J51:J63" si="0">SUM(D51:I51)</f>
        <v>3406.9999999999995</v>
      </c>
    </row>
    <row r="52" spans="1:10" x14ac:dyDescent="0.25">
      <c r="A52" s="8" t="s">
        <v>104</v>
      </c>
      <c r="B52" s="8">
        <v>2017</v>
      </c>
      <c r="C52" s="8" t="s">
        <v>273</v>
      </c>
      <c r="D52" s="8">
        <v>1794.9999999999998</v>
      </c>
      <c r="E52" s="8">
        <v>154.19999999999999</v>
      </c>
      <c r="F52" s="8">
        <v>420.2</v>
      </c>
      <c r="G52" s="8">
        <v>139.1</v>
      </c>
      <c r="H52" s="8">
        <v>136.6</v>
      </c>
      <c r="I52" s="8">
        <v>908.9</v>
      </c>
      <c r="J52" s="8">
        <f t="shared" si="0"/>
        <v>3553.9999999999995</v>
      </c>
    </row>
    <row r="53" spans="1:10" x14ac:dyDescent="0.25">
      <c r="A53" s="8" t="s">
        <v>104</v>
      </c>
      <c r="B53" s="8">
        <v>2018</v>
      </c>
      <c r="C53" s="8" t="s">
        <v>62</v>
      </c>
      <c r="D53" s="8">
        <v>1779.9</v>
      </c>
      <c r="E53" s="8">
        <v>154.69999999999999</v>
      </c>
      <c r="F53" s="8">
        <v>421.3</v>
      </c>
      <c r="G53" s="8">
        <v>140.4</v>
      </c>
      <c r="H53" s="8">
        <v>136.6</v>
      </c>
      <c r="I53" s="8">
        <v>912.6</v>
      </c>
      <c r="J53" s="8">
        <f t="shared" si="0"/>
        <v>3545.5</v>
      </c>
    </row>
    <row r="54" spans="1:10" x14ac:dyDescent="0.25">
      <c r="A54" s="8" t="s">
        <v>104</v>
      </c>
      <c r="B54" s="8">
        <v>2018</v>
      </c>
      <c r="C54" s="8" t="s">
        <v>273</v>
      </c>
      <c r="D54" s="8">
        <v>1762.7999999999997</v>
      </c>
      <c r="E54" s="8">
        <v>163</v>
      </c>
      <c r="F54" s="8">
        <v>434.3</v>
      </c>
      <c r="G54" s="8">
        <v>146.5</v>
      </c>
      <c r="H54" s="8">
        <v>142.69999999999999</v>
      </c>
      <c r="I54" s="8">
        <v>967.59999999999991</v>
      </c>
      <c r="J54" s="8">
        <f t="shared" si="0"/>
        <v>3616.8999999999996</v>
      </c>
    </row>
    <row r="55" spans="1:10" x14ac:dyDescent="0.25">
      <c r="A55" s="8" t="s">
        <v>104</v>
      </c>
      <c r="B55" s="8">
        <v>2019</v>
      </c>
      <c r="C55" s="8" t="s">
        <v>62</v>
      </c>
      <c r="D55" s="8">
        <v>1753.3999999999999</v>
      </c>
      <c r="E55" s="8">
        <v>163.19999999999999</v>
      </c>
      <c r="F55" s="8">
        <v>433</v>
      </c>
      <c r="G55" s="8">
        <v>147.69999999999999</v>
      </c>
      <c r="H55" s="8">
        <v>139.5</v>
      </c>
      <c r="I55" s="8">
        <v>968.6</v>
      </c>
      <c r="J55" s="8">
        <f t="shared" si="0"/>
        <v>3605.3999999999996</v>
      </c>
    </row>
    <row r="56" spans="1:10" x14ac:dyDescent="0.25">
      <c r="A56" s="8" t="s">
        <v>104</v>
      </c>
      <c r="B56" s="8">
        <v>2019</v>
      </c>
      <c r="C56" s="8" t="s">
        <v>273</v>
      </c>
      <c r="D56" s="8">
        <v>1946.1000000000001</v>
      </c>
      <c r="E56" s="8">
        <v>168.5</v>
      </c>
      <c r="F56" s="8">
        <v>440.6</v>
      </c>
      <c r="G56" s="8">
        <v>152.80000000000001</v>
      </c>
      <c r="H56" s="8">
        <v>143.69999999999999</v>
      </c>
      <c r="I56" s="8">
        <v>1006.9</v>
      </c>
      <c r="J56" s="8">
        <f t="shared" si="0"/>
        <v>3858.6000000000004</v>
      </c>
    </row>
    <row r="57" spans="1:10" x14ac:dyDescent="0.25">
      <c r="A57" s="8" t="s">
        <v>104</v>
      </c>
      <c r="B57" s="8">
        <v>2020</v>
      </c>
      <c r="C57" s="8" t="s">
        <v>62</v>
      </c>
      <c r="D57" s="8">
        <v>1940.3999999999999</v>
      </c>
      <c r="E57" s="8">
        <v>169.2</v>
      </c>
      <c r="F57" s="8">
        <v>441.2</v>
      </c>
      <c r="G57" s="8">
        <v>153.9</v>
      </c>
      <c r="H57" s="8">
        <v>144.6</v>
      </c>
      <c r="I57" s="8">
        <v>1012.9</v>
      </c>
      <c r="J57" s="8">
        <f t="shared" si="0"/>
        <v>3862.2</v>
      </c>
    </row>
    <row r="58" spans="1:10" x14ac:dyDescent="0.25">
      <c r="A58" s="8" t="s">
        <v>104</v>
      </c>
      <c r="B58" s="8">
        <v>2020</v>
      </c>
      <c r="C58" s="8" t="s">
        <v>273</v>
      </c>
      <c r="D58" s="8">
        <v>2109.1</v>
      </c>
      <c r="E58" s="8">
        <v>185.4</v>
      </c>
      <c r="F58" s="8">
        <v>454</v>
      </c>
      <c r="G58" s="8">
        <v>158.4</v>
      </c>
      <c r="H58" s="8">
        <v>144.6</v>
      </c>
      <c r="I58" s="8">
        <v>1064.9000000000001</v>
      </c>
      <c r="J58" s="8">
        <f t="shared" si="0"/>
        <v>4116.3999999999996</v>
      </c>
    </row>
    <row r="59" spans="1:10" x14ac:dyDescent="0.25">
      <c r="A59" s="8" t="s">
        <v>104</v>
      </c>
      <c r="B59" s="8">
        <v>2021</v>
      </c>
      <c r="C59" s="8" t="s">
        <v>62</v>
      </c>
      <c r="D59" s="8">
        <v>2076.5</v>
      </c>
      <c r="E59" s="8">
        <v>186.5</v>
      </c>
      <c r="F59" s="8">
        <v>455.8</v>
      </c>
      <c r="G59" s="8">
        <v>157.69999999999999</v>
      </c>
      <c r="H59" s="8">
        <v>147.9</v>
      </c>
      <c r="I59" s="8">
        <v>1068.7</v>
      </c>
      <c r="J59" s="8">
        <f t="shared" si="0"/>
        <v>4093.1000000000004</v>
      </c>
    </row>
    <row r="60" spans="1:10" x14ac:dyDescent="0.25">
      <c r="A60" s="8" t="s">
        <v>104</v>
      </c>
      <c r="B60" s="8">
        <v>2021</v>
      </c>
      <c r="C60" s="8" t="s">
        <v>273</v>
      </c>
      <c r="D60" s="8">
        <v>2180.9</v>
      </c>
      <c r="E60" s="8">
        <v>192.4</v>
      </c>
      <c r="F60" s="8">
        <v>494.2</v>
      </c>
      <c r="G60" s="8">
        <v>163.4</v>
      </c>
      <c r="H60" s="8">
        <v>164.1</v>
      </c>
      <c r="I60" s="8">
        <v>1136.0999999999999</v>
      </c>
      <c r="J60" s="8">
        <f t="shared" si="0"/>
        <v>4331.1000000000004</v>
      </c>
    </row>
    <row r="61" spans="1:10" x14ac:dyDescent="0.25">
      <c r="A61" s="8" t="s">
        <v>104</v>
      </c>
      <c r="B61" s="8">
        <v>2022</v>
      </c>
      <c r="C61" s="8" t="s">
        <v>62</v>
      </c>
      <c r="D61" s="8">
        <v>2164.1999999999998</v>
      </c>
      <c r="E61" s="8">
        <v>192.2</v>
      </c>
      <c r="F61" s="8">
        <v>499.1</v>
      </c>
      <c r="G61" s="8">
        <v>164.5</v>
      </c>
      <c r="H61" s="8">
        <v>164.2</v>
      </c>
      <c r="I61" s="8">
        <v>1140.6000000000001</v>
      </c>
      <c r="J61" s="8">
        <f t="shared" si="0"/>
        <v>4324.7999999999993</v>
      </c>
    </row>
    <row r="62" spans="1:10" x14ac:dyDescent="0.25">
      <c r="A62" s="8" t="s">
        <v>104</v>
      </c>
      <c r="B62" s="8">
        <v>2022</v>
      </c>
      <c r="C62" s="8" t="s">
        <v>273</v>
      </c>
      <c r="D62" s="8">
        <v>2283.4</v>
      </c>
      <c r="E62" s="8">
        <v>197.3</v>
      </c>
      <c r="F62" s="8">
        <v>544</v>
      </c>
      <c r="G62" s="8">
        <v>170.7</v>
      </c>
      <c r="H62" s="8">
        <v>182</v>
      </c>
      <c r="I62" s="8">
        <v>1207.4000000000001</v>
      </c>
      <c r="J62" s="8">
        <f t="shared" si="0"/>
        <v>4584.8</v>
      </c>
    </row>
    <row r="63" spans="1:10" x14ac:dyDescent="0.25">
      <c r="A63" s="8" t="s">
        <v>104</v>
      </c>
      <c r="B63" s="8">
        <v>2023</v>
      </c>
      <c r="C63" s="8" t="s">
        <v>62</v>
      </c>
      <c r="D63" s="8">
        <v>2292.6999999999998</v>
      </c>
      <c r="E63" s="8">
        <v>198.2</v>
      </c>
      <c r="F63" s="8">
        <v>546.29999999999995</v>
      </c>
      <c r="G63" s="8">
        <v>172.1</v>
      </c>
      <c r="H63" s="8">
        <v>182</v>
      </c>
      <c r="I63" s="8">
        <v>1214</v>
      </c>
      <c r="J63" s="8">
        <f t="shared" si="0"/>
        <v>4605.2999999999993</v>
      </c>
    </row>
    <row r="65" spans="1:2" x14ac:dyDescent="0.25">
      <c r="A65" s="32" t="s">
        <v>1244</v>
      </c>
      <c r="B65" s="32" t="s">
        <v>1246</v>
      </c>
    </row>
    <row r="66" spans="1:2" x14ac:dyDescent="0.25">
      <c r="A66" s="8">
        <v>2017</v>
      </c>
      <c r="B66" s="31">
        <f>((J52-J51)/J51)*100</f>
        <v>4.3146463164073969</v>
      </c>
    </row>
    <row r="67" spans="1:2" x14ac:dyDescent="0.25">
      <c r="A67" s="8">
        <v>2018</v>
      </c>
      <c r="B67" s="31">
        <f>((J54-J53)/J53)*100</f>
        <v>2.0138203356367121</v>
      </c>
    </row>
    <row r="68" spans="1:2" x14ac:dyDescent="0.25">
      <c r="A68" s="8">
        <v>2019</v>
      </c>
      <c r="B68" s="31">
        <f>((J56-J55)/J55)*100</f>
        <v>7.0227991346314074</v>
      </c>
    </row>
    <row r="69" spans="1:2" x14ac:dyDescent="0.25">
      <c r="A69" s="8">
        <v>2020</v>
      </c>
      <c r="B69" s="31">
        <f>((J58-J57)/J57)*100</f>
        <v>6.5817409766454311</v>
      </c>
    </row>
    <row r="70" spans="1:2" x14ac:dyDescent="0.25">
      <c r="A70" s="8">
        <v>2021</v>
      </c>
      <c r="B70" s="31">
        <f>((J60-J59)/J59)*100</f>
        <v>5.8146637023283079</v>
      </c>
    </row>
    <row r="71" spans="1:2" x14ac:dyDescent="0.25">
      <c r="A71" s="8">
        <v>2022</v>
      </c>
      <c r="B71" s="31">
        <f>((J62-J61)/J61)*100</f>
        <v>6.0118386977432703</v>
      </c>
    </row>
  </sheetData>
  <mergeCells count="7">
    <mergeCell ref="J19:K19"/>
    <mergeCell ref="G25:H25"/>
    <mergeCell ref="G19:H19"/>
    <mergeCell ref="D19:E19"/>
    <mergeCell ref="A19:B19"/>
    <mergeCell ref="A25:B25"/>
    <mergeCell ref="D25:E25"/>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9823-B5EE-47E2-9C0F-4529666BBA2F}">
  <dimension ref="A1:M18"/>
  <sheetViews>
    <sheetView topLeftCell="L1" workbookViewId="0">
      <selection activeCell="A7" sqref="A7:C18"/>
    </sheetView>
  </sheetViews>
  <sheetFormatPr defaultRowHeight="15" x14ac:dyDescent="0.25"/>
  <cols>
    <col min="1" max="1" width="11.140625" bestFit="1" customWidth="1"/>
    <col min="2" max="3" width="8.5703125" bestFit="1" customWidth="1"/>
    <col min="4" max="5" width="7.140625" bestFit="1" customWidth="1"/>
    <col min="6" max="6" width="7.5703125" bestFit="1" customWidth="1"/>
    <col min="7" max="7" width="11.140625" bestFit="1" customWidth="1"/>
    <col min="8" max="8" width="8.7109375" bestFit="1" customWidth="1"/>
    <col min="9" max="9" width="10.7109375" bestFit="1" customWidth="1"/>
    <col min="10" max="10" width="10.5703125" bestFit="1" customWidth="1"/>
    <col min="11" max="11" width="8.5703125" bestFit="1" customWidth="1"/>
    <col min="12" max="12" width="9.5703125" bestFit="1" customWidth="1"/>
    <col min="13" max="13" width="7.140625" bestFit="1" customWidth="1"/>
  </cols>
  <sheetData>
    <row r="1" spans="1:13" ht="15.75" x14ac:dyDescent="0.25">
      <c r="A1" s="43" t="s">
        <v>31</v>
      </c>
      <c r="B1" s="44">
        <v>33329</v>
      </c>
      <c r="C1" s="44">
        <v>33359</v>
      </c>
      <c r="D1" s="44">
        <v>33390</v>
      </c>
      <c r="E1" s="44">
        <v>33420</v>
      </c>
      <c r="F1" s="44">
        <v>33451</v>
      </c>
      <c r="G1" s="44">
        <v>33482</v>
      </c>
      <c r="H1" s="44">
        <v>33512</v>
      </c>
      <c r="I1" s="44">
        <v>33543</v>
      </c>
      <c r="J1" s="44">
        <v>33573</v>
      </c>
      <c r="K1" s="44">
        <v>33604</v>
      </c>
      <c r="L1" s="44">
        <v>33635</v>
      </c>
      <c r="M1" s="44">
        <v>33664</v>
      </c>
    </row>
    <row r="2" spans="1:13" ht="15.75" x14ac:dyDescent="0.25">
      <c r="A2" s="41" t="s">
        <v>1260</v>
      </c>
      <c r="B2" s="42">
        <v>63.396976500000008</v>
      </c>
      <c r="C2" s="42">
        <v>66.953084852941174</v>
      </c>
      <c r="D2" s="42">
        <v>71.982647477272721</v>
      </c>
      <c r="E2" s="42">
        <v>73.539060523809511</v>
      </c>
      <c r="F2" s="42">
        <v>69.804724424999989</v>
      </c>
      <c r="G2" s="42">
        <v>73.130738295454549</v>
      </c>
      <c r="H2" s="42">
        <v>82.107393785714294</v>
      </c>
      <c r="I2" s="42">
        <v>80.637301023809528</v>
      </c>
      <c r="J2" s="42">
        <v>73.298823523809531</v>
      </c>
      <c r="K2" s="42">
        <v>84.666318799999985</v>
      </c>
      <c r="L2" s="42">
        <v>94.067715194444446</v>
      </c>
      <c r="M2" s="42">
        <v>112.87479254347826</v>
      </c>
    </row>
    <row r="3" spans="1:13" ht="15.75" x14ac:dyDescent="0.25">
      <c r="A3" s="41" t="s">
        <v>1261</v>
      </c>
      <c r="B3" s="42">
        <v>102.96599786842103</v>
      </c>
      <c r="C3" s="42">
        <v>109.50503773684208</v>
      </c>
      <c r="D3" s="42">
        <v>116.01138504999999</v>
      </c>
      <c r="E3" s="42">
        <v>105.49124737500001</v>
      </c>
      <c r="F3" s="42">
        <v>97.404465428571427</v>
      </c>
      <c r="G3" s="42">
        <v>90.706344809523813</v>
      </c>
      <c r="H3" s="42">
        <v>91.698948700000003</v>
      </c>
      <c r="I3" s="42">
        <v>87.552266068181822</v>
      </c>
      <c r="J3" s="42">
        <v>78.100942275000008</v>
      </c>
      <c r="K3" s="42">
        <v>80.922269684210534</v>
      </c>
      <c r="L3" s="42">
        <v>82.278706675000009</v>
      </c>
      <c r="M3" s="42">
        <v>78.539480282608693</v>
      </c>
    </row>
    <row r="6" spans="1:13" ht="15.75" x14ac:dyDescent="0.25">
      <c r="A6" s="43" t="s">
        <v>31</v>
      </c>
      <c r="B6" s="41" t="s">
        <v>1260</v>
      </c>
      <c r="C6" s="41" t="s">
        <v>1261</v>
      </c>
    </row>
    <row r="7" spans="1:13" ht="15.75" x14ac:dyDescent="0.25">
      <c r="A7" s="44">
        <v>33329</v>
      </c>
      <c r="B7" s="42">
        <v>63.396976500000008</v>
      </c>
      <c r="C7" s="42">
        <v>102.96599786842103</v>
      </c>
    </row>
    <row r="8" spans="1:13" ht="15.75" x14ac:dyDescent="0.25">
      <c r="A8" s="44">
        <v>33359</v>
      </c>
      <c r="B8" s="42">
        <v>66.953084852941174</v>
      </c>
      <c r="C8" s="42">
        <v>109.50503773684208</v>
      </c>
    </row>
    <row r="9" spans="1:13" ht="15.75" x14ac:dyDescent="0.25">
      <c r="A9" s="44">
        <v>33390</v>
      </c>
      <c r="B9" s="42">
        <v>71.982647477272721</v>
      </c>
      <c r="C9" s="42">
        <v>116.01138504999999</v>
      </c>
    </row>
    <row r="10" spans="1:13" ht="15.75" x14ac:dyDescent="0.25">
      <c r="A10" s="44">
        <v>33420</v>
      </c>
      <c r="B10" s="42">
        <v>73.539060523809511</v>
      </c>
      <c r="C10" s="42">
        <v>105.49124737500001</v>
      </c>
    </row>
    <row r="11" spans="1:13" ht="15.75" x14ac:dyDescent="0.25">
      <c r="A11" s="44">
        <v>33451</v>
      </c>
      <c r="B11" s="42">
        <v>69.804724424999989</v>
      </c>
      <c r="C11" s="42">
        <v>97.404465428571427</v>
      </c>
    </row>
    <row r="12" spans="1:13" ht="15.75" x14ac:dyDescent="0.25">
      <c r="A12" s="44">
        <v>33482</v>
      </c>
      <c r="B12" s="42">
        <v>73.130738295454549</v>
      </c>
      <c r="C12" s="42">
        <v>90.706344809523813</v>
      </c>
    </row>
    <row r="13" spans="1:13" ht="15.75" x14ac:dyDescent="0.25">
      <c r="A13" s="44">
        <v>33512</v>
      </c>
      <c r="B13" s="42">
        <v>82.107393785714294</v>
      </c>
      <c r="C13" s="42">
        <v>91.698948700000003</v>
      </c>
    </row>
    <row r="14" spans="1:13" ht="15.75" x14ac:dyDescent="0.25">
      <c r="A14" s="44">
        <v>33543</v>
      </c>
      <c r="B14" s="42">
        <v>80.637301023809528</v>
      </c>
      <c r="C14" s="42">
        <v>87.552266068181822</v>
      </c>
    </row>
    <row r="15" spans="1:13" ht="15.75" x14ac:dyDescent="0.25">
      <c r="A15" s="44">
        <v>33573</v>
      </c>
      <c r="B15" s="42">
        <v>73.298823523809531</v>
      </c>
      <c r="C15" s="42">
        <v>78.100942275000008</v>
      </c>
    </row>
    <row r="16" spans="1:13" ht="15.75" x14ac:dyDescent="0.25">
      <c r="A16" s="44">
        <v>33604</v>
      </c>
      <c r="B16" s="42">
        <v>84.666318799999985</v>
      </c>
      <c r="C16" s="42">
        <v>80.922269684210534</v>
      </c>
    </row>
    <row r="17" spans="1:3" ht="15.75" x14ac:dyDescent="0.25">
      <c r="A17" s="44">
        <v>33635</v>
      </c>
      <c r="B17" s="42">
        <v>94.067715194444446</v>
      </c>
      <c r="C17" s="42">
        <v>82.278706675000009</v>
      </c>
    </row>
    <row r="18" spans="1:3" ht="15.75" x14ac:dyDescent="0.25">
      <c r="A18" s="44">
        <v>33664</v>
      </c>
      <c r="B18" s="42">
        <v>112.87479254347826</v>
      </c>
      <c r="C18" s="42">
        <v>78.539480282608693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AB2A3-0D02-4C53-8AB3-ED6111BEC8B2}">
  <dimension ref="A1:L25"/>
  <sheetViews>
    <sheetView workbookViewId="0">
      <selection activeCell="L2" sqref="L2:L13"/>
    </sheetView>
  </sheetViews>
  <sheetFormatPr defaultRowHeight="15" x14ac:dyDescent="0.25"/>
  <cols>
    <col min="1" max="1" width="11.28515625" bestFit="1" customWidth="1"/>
    <col min="2" max="2" width="9.140625" customWidth="1"/>
    <col min="3" max="3" width="11" customWidth="1"/>
    <col min="4" max="4" width="14.140625" bestFit="1" customWidth="1"/>
    <col min="5" max="5" width="14.28515625" customWidth="1"/>
    <col min="6" max="6" width="12.7109375" bestFit="1" customWidth="1"/>
    <col min="7" max="7" width="11.28515625" bestFit="1" customWidth="1"/>
    <col min="8" max="8" width="20" bestFit="1" customWidth="1"/>
    <col min="9" max="9" width="13.85546875" bestFit="1" customWidth="1"/>
    <col min="10" max="10" width="30" customWidth="1"/>
    <col min="11" max="11" width="14.42578125" bestFit="1" customWidth="1"/>
    <col min="12" max="12" width="14.5703125" customWidth="1"/>
  </cols>
  <sheetData>
    <row r="1" spans="1:12" ht="15.75" x14ac:dyDescent="0.25">
      <c r="A1" s="52" t="s">
        <v>30</v>
      </c>
      <c r="B1" s="24" t="s">
        <v>31</v>
      </c>
      <c r="C1" s="54" t="s">
        <v>32</v>
      </c>
      <c r="D1" s="56" t="s">
        <v>34</v>
      </c>
      <c r="E1" s="56" t="s">
        <v>35</v>
      </c>
      <c r="F1" s="56" t="s">
        <v>37</v>
      </c>
      <c r="G1" s="56" t="s">
        <v>42</v>
      </c>
      <c r="H1" s="56" t="s">
        <v>45</v>
      </c>
      <c r="I1" s="56" t="s">
        <v>51</v>
      </c>
      <c r="J1" s="56" t="s">
        <v>54</v>
      </c>
      <c r="K1" s="56" t="s">
        <v>58</v>
      </c>
      <c r="L1" s="56" t="s">
        <v>1325</v>
      </c>
    </row>
    <row r="2" spans="1:12" ht="15.75" x14ac:dyDescent="0.25">
      <c r="A2" s="53" t="s">
        <v>104</v>
      </c>
      <c r="B2" s="8">
        <v>2022</v>
      </c>
      <c r="C2" s="55" t="s">
        <v>154</v>
      </c>
      <c r="D2" s="9">
        <v>211.8</v>
      </c>
      <c r="E2" s="9">
        <v>164.5</v>
      </c>
      <c r="F2" s="9">
        <v>199.5</v>
      </c>
      <c r="G2" s="9">
        <v>181.3</v>
      </c>
      <c r="H2" s="9">
        <v>170.8</v>
      </c>
      <c r="I2" s="9">
        <v>172.2</v>
      </c>
      <c r="J2" s="9">
        <v>162.6</v>
      </c>
      <c r="K2" s="9">
        <v>166.8</v>
      </c>
      <c r="L2" s="42">
        <v>63.396976500000008</v>
      </c>
    </row>
    <row r="3" spans="1:12" ht="15.75" x14ac:dyDescent="0.25">
      <c r="A3" s="53" t="s">
        <v>104</v>
      </c>
      <c r="B3" s="8">
        <v>2022</v>
      </c>
      <c r="C3" s="55" t="s">
        <v>167</v>
      </c>
      <c r="D3" s="9">
        <v>217</v>
      </c>
      <c r="E3" s="9">
        <v>162.4</v>
      </c>
      <c r="F3" s="9">
        <v>202.4</v>
      </c>
      <c r="G3" s="9">
        <v>184.9</v>
      </c>
      <c r="H3" s="9">
        <v>173.3</v>
      </c>
      <c r="I3" s="9">
        <v>174.6</v>
      </c>
      <c r="J3" s="9">
        <v>163</v>
      </c>
      <c r="K3" s="9">
        <v>167.5</v>
      </c>
      <c r="L3" s="42">
        <v>66.953084852941174</v>
      </c>
    </row>
    <row r="4" spans="1:12" ht="15.75" x14ac:dyDescent="0.25">
      <c r="A4" s="53" t="s">
        <v>104</v>
      </c>
      <c r="B4" s="8">
        <v>2022</v>
      </c>
      <c r="C4" s="55" t="s">
        <v>177</v>
      </c>
      <c r="D4" s="9">
        <v>219.4</v>
      </c>
      <c r="E4" s="9">
        <v>170.8</v>
      </c>
      <c r="F4" s="9">
        <v>200.9</v>
      </c>
      <c r="G4" s="9">
        <v>187.1</v>
      </c>
      <c r="H4" s="9">
        <v>174.9</v>
      </c>
      <c r="I4" s="9">
        <v>176</v>
      </c>
      <c r="J4" s="9">
        <v>161.1</v>
      </c>
      <c r="K4" s="9">
        <v>167.5</v>
      </c>
      <c r="L4" s="42">
        <v>71.982647477272721</v>
      </c>
    </row>
    <row r="5" spans="1:12" ht="15.75" x14ac:dyDescent="0.25">
      <c r="A5" s="53" t="s">
        <v>104</v>
      </c>
      <c r="B5" s="8">
        <v>2022</v>
      </c>
      <c r="C5" s="55" t="s">
        <v>194</v>
      </c>
      <c r="D5" s="9">
        <v>213</v>
      </c>
      <c r="E5" s="9">
        <v>175.2</v>
      </c>
      <c r="F5" s="9">
        <v>195.8</v>
      </c>
      <c r="G5" s="9">
        <v>190</v>
      </c>
      <c r="H5" s="9">
        <v>175</v>
      </c>
      <c r="I5" s="9">
        <v>179.6</v>
      </c>
      <c r="J5" s="9">
        <v>161.6</v>
      </c>
      <c r="K5" s="9">
        <v>168.4</v>
      </c>
      <c r="L5" s="42">
        <v>73.539060523809511</v>
      </c>
    </row>
    <row r="6" spans="1:12" ht="15.75" x14ac:dyDescent="0.25">
      <c r="A6" s="53" t="s">
        <v>104</v>
      </c>
      <c r="B6" s="8">
        <v>2022</v>
      </c>
      <c r="C6" s="55" t="s">
        <v>213</v>
      </c>
      <c r="D6" s="9">
        <v>206.5</v>
      </c>
      <c r="E6" s="9">
        <v>169.2</v>
      </c>
      <c r="F6" s="9">
        <v>192.4</v>
      </c>
      <c r="G6" s="9">
        <v>193.6</v>
      </c>
      <c r="H6" s="9">
        <v>176.3</v>
      </c>
      <c r="I6" s="9">
        <v>178.8</v>
      </c>
      <c r="J6" s="9">
        <v>161.9</v>
      </c>
      <c r="K6" s="9">
        <v>169.1</v>
      </c>
      <c r="L6" s="42">
        <v>69.804724424999989</v>
      </c>
    </row>
    <row r="7" spans="1:12" ht="15.75" x14ac:dyDescent="0.25">
      <c r="A7" s="53" t="s">
        <v>104</v>
      </c>
      <c r="B7" s="8">
        <v>2022</v>
      </c>
      <c r="C7" s="55" t="s">
        <v>228</v>
      </c>
      <c r="D7" s="9">
        <v>209.2</v>
      </c>
      <c r="E7" s="9">
        <v>169.7</v>
      </c>
      <c r="F7" s="9">
        <v>188.7</v>
      </c>
      <c r="G7" s="9">
        <v>197.3</v>
      </c>
      <c r="H7" s="9">
        <v>177.8</v>
      </c>
      <c r="I7" s="9">
        <v>179.5</v>
      </c>
      <c r="J7" s="9">
        <v>162.30000000000001</v>
      </c>
      <c r="K7" s="9">
        <v>169.7</v>
      </c>
      <c r="L7" s="42">
        <v>73.130738295454549</v>
      </c>
    </row>
    <row r="8" spans="1:12" ht="15.75" x14ac:dyDescent="0.25">
      <c r="A8" s="53" t="s">
        <v>104</v>
      </c>
      <c r="B8" s="8">
        <v>2022</v>
      </c>
      <c r="C8" s="55" t="s">
        <v>238</v>
      </c>
      <c r="D8" s="9">
        <v>210.9</v>
      </c>
      <c r="E8" s="9">
        <v>170.9</v>
      </c>
      <c r="F8" s="9">
        <v>186.5</v>
      </c>
      <c r="G8" s="9">
        <v>199.9</v>
      </c>
      <c r="H8" s="9">
        <v>179.6</v>
      </c>
      <c r="I8" s="9">
        <v>180.5</v>
      </c>
      <c r="J8" s="9">
        <v>162.9</v>
      </c>
      <c r="K8" s="9">
        <v>170.5</v>
      </c>
      <c r="L8" s="42">
        <v>82.107393785714294</v>
      </c>
    </row>
    <row r="9" spans="1:12" ht="15.75" x14ac:dyDescent="0.25">
      <c r="A9" s="53" t="s">
        <v>104</v>
      </c>
      <c r="B9" s="8">
        <v>2022</v>
      </c>
      <c r="C9" s="55" t="s">
        <v>264</v>
      </c>
      <c r="D9" s="9">
        <v>209.4</v>
      </c>
      <c r="E9" s="9">
        <v>181.4</v>
      </c>
      <c r="F9" s="9">
        <v>188.9</v>
      </c>
      <c r="G9" s="9">
        <v>202.8</v>
      </c>
      <c r="H9" s="9">
        <v>178.3</v>
      </c>
      <c r="I9" s="9">
        <v>181.3</v>
      </c>
      <c r="J9" s="9">
        <v>163</v>
      </c>
      <c r="K9" s="9">
        <v>171.1</v>
      </c>
      <c r="L9" s="42">
        <v>80.637301023809528</v>
      </c>
    </row>
    <row r="10" spans="1:12" ht="15.75" x14ac:dyDescent="0.25">
      <c r="A10" s="53" t="s">
        <v>104</v>
      </c>
      <c r="B10" s="8">
        <v>2022</v>
      </c>
      <c r="C10" s="55" t="s">
        <v>273</v>
      </c>
      <c r="D10" s="9">
        <v>209</v>
      </c>
      <c r="E10" s="9">
        <v>190.2</v>
      </c>
      <c r="F10" s="9">
        <v>188.5</v>
      </c>
      <c r="G10" s="9">
        <v>205.2</v>
      </c>
      <c r="H10" s="9">
        <v>175.9</v>
      </c>
      <c r="I10" s="9">
        <v>182</v>
      </c>
      <c r="J10" s="9">
        <v>163.4</v>
      </c>
      <c r="K10" s="9">
        <v>172</v>
      </c>
      <c r="L10" s="42">
        <v>73.298823523809531</v>
      </c>
    </row>
    <row r="11" spans="1:12" ht="15.75" x14ac:dyDescent="0.25">
      <c r="A11" s="53" t="s">
        <v>104</v>
      </c>
      <c r="B11" s="8">
        <v>2023</v>
      </c>
      <c r="C11" s="55" t="s">
        <v>62</v>
      </c>
      <c r="D11" s="9">
        <v>210.7</v>
      </c>
      <c r="E11" s="9">
        <v>194.5</v>
      </c>
      <c r="F11" s="9">
        <v>187.2</v>
      </c>
      <c r="G11" s="9">
        <v>208.4</v>
      </c>
      <c r="H11" s="9">
        <v>176.7</v>
      </c>
      <c r="I11" s="9">
        <v>182</v>
      </c>
      <c r="J11" s="9">
        <v>163.6</v>
      </c>
      <c r="K11" s="9">
        <v>172.8</v>
      </c>
      <c r="L11" s="42">
        <v>80.922269684210534</v>
      </c>
    </row>
    <row r="12" spans="1:12" ht="15.75" x14ac:dyDescent="0.25">
      <c r="A12" s="83" t="s">
        <v>104</v>
      </c>
      <c r="B12" s="86">
        <v>2023</v>
      </c>
      <c r="C12" s="85" t="s">
        <v>116</v>
      </c>
      <c r="D12" s="87">
        <v>207.7</v>
      </c>
      <c r="E12" s="87">
        <v>175.2</v>
      </c>
      <c r="F12" s="87">
        <v>179.3</v>
      </c>
      <c r="G12" s="87">
        <v>209.7</v>
      </c>
      <c r="H12" s="87">
        <v>177</v>
      </c>
      <c r="I12" s="87">
        <v>182.1</v>
      </c>
      <c r="J12" s="87">
        <v>164.2</v>
      </c>
      <c r="K12" s="87">
        <v>174.1</v>
      </c>
      <c r="L12" s="42">
        <v>82.278706675000009</v>
      </c>
    </row>
    <row r="13" spans="1:12" ht="15.75" x14ac:dyDescent="0.25">
      <c r="A13" s="53" t="s">
        <v>104</v>
      </c>
      <c r="B13" s="8">
        <v>2023</v>
      </c>
      <c r="C13" s="55" t="s">
        <v>138</v>
      </c>
      <c r="D13" s="9">
        <v>207.7</v>
      </c>
      <c r="E13" s="9">
        <v>175.2</v>
      </c>
      <c r="F13" s="9">
        <v>179.2</v>
      </c>
      <c r="G13" s="9">
        <v>209.7</v>
      </c>
      <c r="H13" s="9">
        <v>177</v>
      </c>
      <c r="I13" s="9">
        <v>181.9</v>
      </c>
      <c r="J13" s="9">
        <v>164.2</v>
      </c>
      <c r="K13" s="9">
        <v>174.1</v>
      </c>
      <c r="L13" s="42">
        <v>78.539480282608693</v>
      </c>
    </row>
    <row r="14" spans="1:12" x14ac:dyDescent="0.25">
      <c r="A14" s="69"/>
      <c r="B14" s="69"/>
      <c r="C14" s="69"/>
      <c r="D14" s="45"/>
      <c r="E14" s="45"/>
      <c r="F14" s="45"/>
      <c r="G14" s="45"/>
      <c r="H14" s="45"/>
      <c r="I14" s="45"/>
      <c r="J14" s="45"/>
      <c r="K14" s="45"/>
    </row>
    <row r="16" spans="1:12" x14ac:dyDescent="0.25">
      <c r="D16" s="139" t="s">
        <v>1326</v>
      </c>
      <c r="E16" s="140"/>
      <c r="F16" s="140"/>
      <c r="G16" s="140"/>
    </row>
    <row r="18" spans="2:6" ht="15.75" x14ac:dyDescent="0.25">
      <c r="B18" s="135" t="s">
        <v>1324</v>
      </c>
      <c r="C18" s="136"/>
      <c r="D18" s="110" t="s">
        <v>34</v>
      </c>
      <c r="E18" s="8"/>
      <c r="F18" s="31">
        <f>CORREL(D2:D13,L2:L13)</f>
        <v>-0.39004168987028348</v>
      </c>
    </row>
    <row r="19" spans="2:6" ht="15.75" x14ac:dyDescent="0.25">
      <c r="B19" s="135" t="s">
        <v>1324</v>
      </c>
      <c r="C19" s="136"/>
      <c r="D19" s="110" t="s">
        <v>35</v>
      </c>
      <c r="E19" s="8"/>
      <c r="F19" s="31">
        <f>CORREL(E2:E13,L2:L13)</f>
        <v>0.56834629818343485</v>
      </c>
    </row>
    <row r="20" spans="2:6" ht="15.75" x14ac:dyDescent="0.25">
      <c r="B20" s="135" t="s">
        <v>1324</v>
      </c>
      <c r="C20" s="136"/>
      <c r="D20" s="110" t="s">
        <v>37</v>
      </c>
      <c r="E20" s="8"/>
      <c r="F20" s="31">
        <f>CORREL(F2:F13,$L$2:$L$13)</f>
        <v>-0.7973684905383156</v>
      </c>
    </row>
    <row r="21" spans="2:6" ht="15.75" x14ac:dyDescent="0.25">
      <c r="B21" s="135" t="s">
        <v>1324</v>
      </c>
      <c r="C21" s="136"/>
      <c r="D21" s="110" t="s">
        <v>42</v>
      </c>
      <c r="E21" s="8"/>
      <c r="F21" s="31">
        <f>CORREL(G2:G13,L2:L13)</f>
        <v>0.84725099658923653</v>
      </c>
    </row>
    <row r="22" spans="2:6" ht="15.75" x14ac:dyDescent="0.25">
      <c r="B22" s="135" t="s">
        <v>1324</v>
      </c>
      <c r="C22" s="136"/>
      <c r="D22" s="141" t="s">
        <v>45</v>
      </c>
      <c r="E22" s="141"/>
      <c r="F22" s="31">
        <f>CORREL(H2:H13,L2:L13)</f>
        <v>0.84521000550774372</v>
      </c>
    </row>
    <row r="23" spans="2:6" ht="15.75" x14ac:dyDescent="0.25">
      <c r="B23" s="135" t="s">
        <v>1324</v>
      </c>
      <c r="C23" s="136"/>
      <c r="D23" s="110" t="s">
        <v>51</v>
      </c>
      <c r="E23" s="8"/>
      <c r="F23" s="31">
        <f>CORREL(I2:I13,L2:L13)</f>
        <v>0.85725581499291537</v>
      </c>
    </row>
    <row r="24" spans="2:6" ht="15.75" x14ac:dyDescent="0.25">
      <c r="B24" s="135" t="s">
        <v>1324</v>
      </c>
      <c r="C24" s="136"/>
      <c r="D24" s="137" t="s">
        <v>54</v>
      </c>
      <c r="E24" s="138"/>
      <c r="F24" s="31">
        <f>CORREL(J2:J13,L2:L13)</f>
        <v>0.5093922424626165</v>
      </c>
    </row>
    <row r="25" spans="2:6" ht="15.75" x14ac:dyDescent="0.25">
      <c r="B25" s="135" t="s">
        <v>1324</v>
      </c>
      <c r="C25" s="136"/>
      <c r="D25" s="110" t="s">
        <v>58</v>
      </c>
      <c r="E25" s="8"/>
      <c r="F25" s="31">
        <f>CORREL(K2:K13,L2:L13)</f>
        <v>0.80311270549748959</v>
      </c>
    </row>
  </sheetData>
  <mergeCells count="11">
    <mergeCell ref="B25:C25"/>
    <mergeCell ref="D24:E24"/>
    <mergeCell ref="D16:G16"/>
    <mergeCell ref="B20:C20"/>
    <mergeCell ref="B21:C21"/>
    <mergeCell ref="B22:C22"/>
    <mergeCell ref="B23:C23"/>
    <mergeCell ref="B24:C24"/>
    <mergeCell ref="B18:C18"/>
    <mergeCell ref="B19:C19"/>
    <mergeCell ref="D22:E22"/>
  </mergeCells>
  <conditionalFormatting sqref="F18:F25">
    <cfRule type="colorScale" priority="1">
      <colorScale>
        <cfvo type="min"/>
        <cfvo type="percentile" val="50"/>
        <cfvo type="max"/>
        <color rgb="FFF8696B"/>
        <color rgb="FFFCFCFF"/>
        <color rgb="FF5A8AC6"/>
      </colorScale>
    </cfRule>
    <cfRule type="top10" priority="2" rank="10"/>
    <cfRule type="top10" priority="3" rank="10"/>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91723-AAB6-4791-A820-CE87F88BE65C}">
  <dimension ref="A1:AG17"/>
  <sheetViews>
    <sheetView workbookViewId="0">
      <selection activeCell="I14" sqref="I14"/>
    </sheetView>
  </sheetViews>
  <sheetFormatPr defaultRowHeight="15" x14ac:dyDescent="0.25"/>
  <cols>
    <col min="1" max="1" width="11.28515625" bestFit="1" customWidth="1"/>
    <col min="2" max="2" width="5.140625" bestFit="1" customWidth="1"/>
    <col min="3" max="3" width="9.7109375" bestFit="1" customWidth="1"/>
    <col min="4" max="4" width="21" bestFit="1" customWidth="1"/>
    <col min="5" max="5" width="14.140625" bestFit="1" customWidth="1"/>
    <col min="6" max="6" width="11.28515625" bestFit="1" customWidth="1"/>
    <col min="7" max="7" width="18.28515625" bestFit="1" customWidth="1"/>
    <col min="8" max="8" width="12.7109375" bestFit="1" customWidth="1"/>
    <col min="9" max="10" width="11.28515625" bestFit="1" customWidth="1"/>
    <col min="11" max="11" width="20.140625" bestFit="1" customWidth="1"/>
    <col min="12" max="12" width="24.28515625" bestFit="1" customWidth="1"/>
    <col min="13" max="13" width="10.5703125" bestFit="1" customWidth="1"/>
    <col min="14" max="14" width="24.140625" bestFit="1" customWidth="1"/>
    <col min="15" max="15" width="35" bestFit="1" customWidth="1"/>
    <col min="16" max="16" width="20" bestFit="1" customWidth="1"/>
    <col min="17" max="17" width="15.7109375" bestFit="1" customWidth="1"/>
    <col min="18" max="18" width="28.42578125" bestFit="1" customWidth="1"/>
    <col min="19" max="20" width="10.5703125" bestFit="1" customWidth="1"/>
    <col min="21" max="21" width="22.42578125" bestFit="1" customWidth="1"/>
    <col min="22" max="22" width="18.7109375" bestFit="1" customWidth="1"/>
    <col min="23" max="23" width="10.5703125" bestFit="1" customWidth="1"/>
    <col min="24" max="24" width="13.85546875" bestFit="1" customWidth="1"/>
    <col min="25" max="25" width="29.7109375" bestFit="1" customWidth="1"/>
    <col min="26" max="26" width="10.5703125" bestFit="1" customWidth="1"/>
    <col min="27" max="27" width="29.85546875" bestFit="1" customWidth="1"/>
    <col min="28" max="28" width="27.28515625" bestFit="1" customWidth="1"/>
    <col min="29" max="29" width="10.5703125" bestFit="1" customWidth="1"/>
    <col min="30" max="30" width="24.7109375" bestFit="1" customWidth="1"/>
    <col min="31" max="32" width="14.42578125" bestFit="1" customWidth="1"/>
    <col min="33" max="33" width="14.28515625" bestFit="1" customWidth="1"/>
  </cols>
  <sheetData>
    <row r="1" spans="1:33" ht="15.75" x14ac:dyDescent="0.25">
      <c r="A1" s="52" t="s">
        <v>30</v>
      </c>
      <c r="B1" s="24" t="s">
        <v>31</v>
      </c>
      <c r="C1" s="54" t="s">
        <v>32</v>
      </c>
      <c r="D1" s="56" t="s">
        <v>33</v>
      </c>
      <c r="E1" s="56" t="s">
        <v>34</v>
      </c>
      <c r="F1" s="56" t="s">
        <v>35</v>
      </c>
      <c r="G1" s="56" t="s">
        <v>36</v>
      </c>
      <c r="H1" s="56" t="s">
        <v>37</v>
      </c>
      <c r="I1" s="56" t="s">
        <v>38</v>
      </c>
      <c r="J1" s="56" t="s">
        <v>39</v>
      </c>
      <c r="K1" s="56" t="s">
        <v>40</v>
      </c>
      <c r="L1" s="56" t="s">
        <v>41</v>
      </c>
      <c r="M1" s="56" t="s">
        <v>42</v>
      </c>
      <c r="N1" s="56" t="s">
        <v>43</v>
      </c>
      <c r="O1" s="56" t="s">
        <v>44</v>
      </c>
      <c r="P1" s="56" t="s">
        <v>45</v>
      </c>
      <c r="Q1" s="57" t="s">
        <v>1209</v>
      </c>
      <c r="R1" s="57" t="s">
        <v>46</v>
      </c>
      <c r="S1" s="56" t="s">
        <v>47</v>
      </c>
      <c r="T1" s="56" t="s">
        <v>48</v>
      </c>
      <c r="U1" s="56" t="s">
        <v>49</v>
      </c>
      <c r="V1" s="57" t="s">
        <v>1214</v>
      </c>
      <c r="W1" s="57" t="s">
        <v>50</v>
      </c>
      <c r="X1" s="57" t="s">
        <v>51</v>
      </c>
      <c r="Y1" s="56" t="s">
        <v>52</v>
      </c>
      <c r="Z1" s="56" t="s">
        <v>53</v>
      </c>
      <c r="AA1" s="56" t="s">
        <v>54</v>
      </c>
      <c r="AB1" s="56" t="s">
        <v>55</v>
      </c>
      <c r="AC1" s="56" t="s">
        <v>56</v>
      </c>
      <c r="AD1" s="56" t="s">
        <v>57</v>
      </c>
      <c r="AE1" s="56" t="s">
        <v>58</v>
      </c>
      <c r="AF1" s="57" t="s">
        <v>58</v>
      </c>
      <c r="AG1" s="56" t="s">
        <v>59</v>
      </c>
    </row>
    <row r="2" spans="1:33" x14ac:dyDescent="0.25">
      <c r="A2" s="53" t="s">
        <v>104</v>
      </c>
      <c r="B2" s="8">
        <v>2021</v>
      </c>
      <c r="C2" s="55" t="s">
        <v>154</v>
      </c>
      <c r="D2" s="9">
        <v>144.30000000000001</v>
      </c>
      <c r="E2" s="9">
        <v>198</v>
      </c>
      <c r="F2" s="9">
        <v>164.6</v>
      </c>
      <c r="G2" s="9">
        <v>155.4</v>
      </c>
      <c r="H2" s="9">
        <v>170.1</v>
      </c>
      <c r="I2" s="9">
        <v>164.4</v>
      </c>
      <c r="J2" s="9">
        <v>144.1</v>
      </c>
      <c r="K2" s="9">
        <v>161.69999999999999</v>
      </c>
      <c r="L2" s="9">
        <v>113.1</v>
      </c>
      <c r="M2" s="9">
        <v>163.9</v>
      </c>
      <c r="N2" s="9">
        <v>157.6</v>
      </c>
      <c r="O2" s="9">
        <v>168.9</v>
      </c>
      <c r="P2" s="9">
        <v>158</v>
      </c>
      <c r="Q2" s="9">
        <v>2064.1</v>
      </c>
      <c r="R2" s="9">
        <v>188.8</v>
      </c>
      <c r="S2" s="9">
        <v>158.80000000000001</v>
      </c>
      <c r="T2" s="9">
        <v>148.5</v>
      </c>
      <c r="U2" s="9">
        <v>157.30000000000001</v>
      </c>
      <c r="V2" s="9">
        <v>464.6</v>
      </c>
      <c r="W2" s="9">
        <v>161.4</v>
      </c>
      <c r="X2" s="9">
        <v>155.6</v>
      </c>
      <c r="Y2" s="9">
        <v>151.80000000000001</v>
      </c>
      <c r="Z2" s="9">
        <v>162.30000000000001</v>
      </c>
      <c r="AA2" s="9">
        <v>146.6</v>
      </c>
      <c r="AB2" s="9">
        <v>153.19999999999999</v>
      </c>
      <c r="AC2" s="9">
        <v>160.30000000000001</v>
      </c>
      <c r="AD2" s="9">
        <v>155.4</v>
      </c>
      <c r="AE2" s="9">
        <v>154.4</v>
      </c>
      <c r="AF2" s="9">
        <v>1084</v>
      </c>
      <c r="AG2" s="9">
        <v>157.80000000000001</v>
      </c>
    </row>
    <row r="3" spans="1:33" x14ac:dyDescent="0.25">
      <c r="A3" s="53" t="s">
        <v>104</v>
      </c>
      <c r="B3" s="8">
        <v>2021</v>
      </c>
      <c r="C3" s="55" t="s">
        <v>167</v>
      </c>
      <c r="D3" s="9">
        <v>146.30000000000001</v>
      </c>
      <c r="E3" s="9">
        <v>200.5</v>
      </c>
      <c r="F3" s="9">
        <v>170.3</v>
      </c>
      <c r="G3" s="9">
        <v>156.1</v>
      </c>
      <c r="H3" s="9">
        <v>178.7</v>
      </c>
      <c r="I3" s="9">
        <v>167.1</v>
      </c>
      <c r="J3" s="9">
        <v>147.9</v>
      </c>
      <c r="K3" s="9">
        <v>165.4</v>
      </c>
      <c r="L3" s="9">
        <v>114.8</v>
      </c>
      <c r="M3" s="9">
        <v>168.2</v>
      </c>
      <c r="N3" s="9">
        <v>159.30000000000001</v>
      </c>
      <c r="O3" s="9">
        <v>170.4</v>
      </c>
      <c r="P3" s="9">
        <v>160.69999999999999</v>
      </c>
      <c r="Q3" s="9">
        <v>2105.7000000000003</v>
      </c>
      <c r="R3" s="9">
        <v>191.9</v>
      </c>
      <c r="S3" s="9">
        <v>161.80000000000001</v>
      </c>
      <c r="T3" s="9">
        <v>152.1</v>
      </c>
      <c r="U3" s="9">
        <v>160.4</v>
      </c>
      <c r="V3" s="9">
        <v>474.29999999999995</v>
      </c>
      <c r="W3" s="9">
        <v>161.6</v>
      </c>
      <c r="X3" s="9">
        <v>159.4</v>
      </c>
      <c r="Y3" s="9">
        <v>154.69999999999999</v>
      </c>
      <c r="Z3" s="9">
        <v>165.8</v>
      </c>
      <c r="AA3" s="9">
        <v>148.9</v>
      </c>
      <c r="AB3" s="9">
        <v>155.80000000000001</v>
      </c>
      <c r="AC3" s="9">
        <v>161.19999999999999</v>
      </c>
      <c r="AD3" s="9">
        <v>158.6</v>
      </c>
      <c r="AE3" s="9">
        <v>156.80000000000001</v>
      </c>
      <c r="AF3" s="9">
        <v>1101.8000000000002</v>
      </c>
      <c r="AG3" s="9">
        <v>160.4</v>
      </c>
    </row>
    <row r="4" spans="1:33" x14ac:dyDescent="0.25">
      <c r="A4" s="53" t="s">
        <v>104</v>
      </c>
      <c r="B4" s="8">
        <v>2021</v>
      </c>
      <c r="C4" s="55" t="s">
        <v>177</v>
      </c>
      <c r="D4" s="9">
        <v>146.69999999999999</v>
      </c>
      <c r="E4" s="9">
        <v>202</v>
      </c>
      <c r="F4" s="9">
        <v>180.7</v>
      </c>
      <c r="G4" s="9">
        <v>156.19999999999999</v>
      </c>
      <c r="H4" s="9">
        <v>183.7</v>
      </c>
      <c r="I4" s="9">
        <v>164.6</v>
      </c>
      <c r="J4" s="9">
        <v>155.4</v>
      </c>
      <c r="K4" s="9">
        <v>166</v>
      </c>
      <c r="L4" s="9">
        <v>115.1</v>
      </c>
      <c r="M4" s="9">
        <v>168.5</v>
      </c>
      <c r="N4" s="9">
        <v>160</v>
      </c>
      <c r="O4" s="9">
        <v>172.4</v>
      </c>
      <c r="P4" s="9">
        <v>162.6</v>
      </c>
      <c r="Q4" s="9">
        <v>2133.9</v>
      </c>
      <c r="R4" s="9">
        <v>190.8</v>
      </c>
      <c r="S4" s="9">
        <v>162.19999999999999</v>
      </c>
      <c r="T4" s="9">
        <v>151.80000000000001</v>
      </c>
      <c r="U4" s="9">
        <v>160.69999999999999</v>
      </c>
      <c r="V4" s="9">
        <v>474.7</v>
      </c>
      <c r="W4" s="9">
        <v>160.5</v>
      </c>
      <c r="X4" s="9">
        <v>159.80000000000001</v>
      </c>
      <c r="Y4" s="9">
        <v>154.80000000000001</v>
      </c>
      <c r="Z4" s="9">
        <v>166.3</v>
      </c>
      <c r="AA4" s="9">
        <v>150.69999999999999</v>
      </c>
      <c r="AB4" s="9">
        <v>154.9</v>
      </c>
      <c r="AC4" s="9">
        <v>161.69999999999999</v>
      </c>
      <c r="AD4" s="9">
        <v>158.80000000000001</v>
      </c>
      <c r="AE4" s="9">
        <v>157.6</v>
      </c>
      <c r="AF4" s="9">
        <v>1104.8</v>
      </c>
      <c r="AG4" s="9">
        <v>161.30000000000001</v>
      </c>
    </row>
    <row r="5" spans="1:33" x14ac:dyDescent="0.25">
      <c r="A5" s="53" t="s">
        <v>104</v>
      </c>
      <c r="B5" s="8">
        <v>2021</v>
      </c>
      <c r="C5" s="55" t="s">
        <v>194</v>
      </c>
      <c r="D5" s="9">
        <v>146.4</v>
      </c>
      <c r="E5" s="9">
        <v>206.8</v>
      </c>
      <c r="F5" s="9">
        <v>182.2</v>
      </c>
      <c r="G5" s="9">
        <v>157.5</v>
      </c>
      <c r="H5" s="9">
        <v>182.1</v>
      </c>
      <c r="I5" s="9">
        <v>163.9</v>
      </c>
      <c r="J5" s="9">
        <v>164.2</v>
      </c>
      <c r="K5" s="9">
        <v>164</v>
      </c>
      <c r="L5" s="9">
        <v>114.5</v>
      </c>
      <c r="M5" s="9">
        <v>168.3</v>
      </c>
      <c r="N5" s="9">
        <v>160.9</v>
      </c>
      <c r="O5" s="9">
        <v>172.2</v>
      </c>
      <c r="P5" s="9">
        <v>164</v>
      </c>
      <c r="Q5" s="9">
        <v>2147</v>
      </c>
      <c r="R5" s="9">
        <v>191.2</v>
      </c>
      <c r="S5" s="9">
        <v>162.80000000000001</v>
      </c>
      <c r="T5" s="9">
        <v>153.1</v>
      </c>
      <c r="U5" s="9">
        <v>161.4</v>
      </c>
      <c r="V5" s="9">
        <v>477.29999999999995</v>
      </c>
      <c r="W5" s="9">
        <v>161.5</v>
      </c>
      <c r="X5" s="9">
        <v>160.69999999999999</v>
      </c>
      <c r="Y5" s="9">
        <v>155.80000000000001</v>
      </c>
      <c r="Z5" s="9">
        <v>167</v>
      </c>
      <c r="AA5" s="9">
        <v>153.1</v>
      </c>
      <c r="AB5" s="9">
        <v>155.30000000000001</v>
      </c>
      <c r="AC5" s="9">
        <v>163.19999999999999</v>
      </c>
      <c r="AD5" s="9">
        <v>160.1</v>
      </c>
      <c r="AE5" s="9">
        <v>159</v>
      </c>
      <c r="AF5" s="9">
        <v>1113.5</v>
      </c>
      <c r="AG5" s="9">
        <v>162.5</v>
      </c>
    </row>
    <row r="6" spans="1:33" x14ac:dyDescent="0.25">
      <c r="A6" s="53" t="s">
        <v>104</v>
      </c>
      <c r="B6" s="8">
        <v>2021</v>
      </c>
      <c r="C6" s="55" t="s">
        <v>213</v>
      </c>
      <c r="D6" s="9">
        <v>146.6</v>
      </c>
      <c r="E6" s="9">
        <v>204</v>
      </c>
      <c r="F6" s="9">
        <v>172.8</v>
      </c>
      <c r="G6" s="9">
        <v>158.4</v>
      </c>
      <c r="H6" s="9">
        <v>188</v>
      </c>
      <c r="I6" s="9">
        <v>156.80000000000001</v>
      </c>
      <c r="J6" s="9">
        <v>162.19999999999999</v>
      </c>
      <c r="K6" s="9">
        <v>164.1</v>
      </c>
      <c r="L6" s="9">
        <v>119.7</v>
      </c>
      <c r="M6" s="9">
        <v>168.8</v>
      </c>
      <c r="N6" s="9">
        <v>162.69999999999999</v>
      </c>
      <c r="O6" s="9">
        <v>173.9</v>
      </c>
      <c r="P6" s="9">
        <v>164</v>
      </c>
      <c r="Q6" s="9">
        <v>2142</v>
      </c>
      <c r="R6" s="9">
        <v>192.1</v>
      </c>
      <c r="S6" s="9">
        <v>164.5</v>
      </c>
      <c r="T6" s="9">
        <v>155.30000000000001</v>
      </c>
      <c r="U6" s="9">
        <v>163.19999999999999</v>
      </c>
      <c r="V6" s="9">
        <v>483</v>
      </c>
      <c r="W6" s="9">
        <v>162.1</v>
      </c>
      <c r="X6" s="9">
        <v>162.6</v>
      </c>
      <c r="Y6" s="9">
        <v>157.5</v>
      </c>
      <c r="Z6" s="9">
        <v>168.4</v>
      </c>
      <c r="AA6" s="9">
        <v>154</v>
      </c>
      <c r="AB6" s="9">
        <v>157.6</v>
      </c>
      <c r="AC6" s="9">
        <v>163.80000000000001</v>
      </c>
      <c r="AD6" s="9">
        <v>160</v>
      </c>
      <c r="AE6" s="9">
        <v>160</v>
      </c>
      <c r="AF6" s="9">
        <v>1121.3</v>
      </c>
      <c r="AG6" s="9">
        <v>163.19999999999999</v>
      </c>
    </row>
    <row r="7" spans="1:33" x14ac:dyDescent="0.25">
      <c r="A7" s="53" t="s">
        <v>104</v>
      </c>
      <c r="B7" s="8">
        <v>2021</v>
      </c>
      <c r="C7" s="55" t="s">
        <v>228</v>
      </c>
      <c r="D7" s="9">
        <v>146.6</v>
      </c>
      <c r="E7" s="9">
        <v>204</v>
      </c>
      <c r="F7" s="9">
        <v>172.8</v>
      </c>
      <c r="G7" s="9">
        <v>158.4</v>
      </c>
      <c r="H7" s="9">
        <v>188</v>
      </c>
      <c r="I7" s="9">
        <v>156.69999999999999</v>
      </c>
      <c r="J7" s="9">
        <v>162.30000000000001</v>
      </c>
      <c r="K7" s="9">
        <v>164.1</v>
      </c>
      <c r="L7" s="9">
        <v>119.7</v>
      </c>
      <c r="M7" s="9">
        <v>168.8</v>
      </c>
      <c r="N7" s="9">
        <v>162.69999999999999</v>
      </c>
      <c r="O7" s="9">
        <v>173.9</v>
      </c>
      <c r="P7" s="9">
        <v>164</v>
      </c>
      <c r="Q7" s="9">
        <v>2142</v>
      </c>
      <c r="R7" s="9">
        <v>192.1</v>
      </c>
      <c r="S7" s="9">
        <v>164.6</v>
      </c>
      <c r="T7" s="9">
        <v>155.30000000000001</v>
      </c>
      <c r="U7" s="9">
        <v>163.30000000000001</v>
      </c>
      <c r="V7" s="9">
        <v>483.2</v>
      </c>
      <c r="W7" s="9">
        <v>162.1</v>
      </c>
      <c r="X7" s="9">
        <v>162.6</v>
      </c>
      <c r="Y7" s="9">
        <v>157.5</v>
      </c>
      <c r="Z7" s="9">
        <v>168.4</v>
      </c>
      <c r="AA7" s="9">
        <v>154</v>
      </c>
      <c r="AB7" s="9">
        <v>157.69999999999999</v>
      </c>
      <c r="AC7" s="9">
        <v>163.69999999999999</v>
      </c>
      <c r="AD7" s="9">
        <v>160</v>
      </c>
      <c r="AE7" s="9">
        <v>160</v>
      </c>
      <c r="AF7" s="9">
        <v>1121.3</v>
      </c>
      <c r="AG7" s="9">
        <v>163.19999999999999</v>
      </c>
    </row>
    <row r="8" spans="1:33" x14ac:dyDescent="0.25">
      <c r="A8" s="53" t="s">
        <v>104</v>
      </c>
      <c r="B8" s="8">
        <v>2021</v>
      </c>
      <c r="C8" s="55" t="s">
        <v>238</v>
      </c>
      <c r="D8" s="9">
        <v>147.4</v>
      </c>
      <c r="E8" s="9">
        <v>204.6</v>
      </c>
      <c r="F8" s="9">
        <v>171.2</v>
      </c>
      <c r="G8" s="9">
        <v>158.69999999999999</v>
      </c>
      <c r="H8" s="9">
        <v>190.6</v>
      </c>
      <c r="I8" s="9">
        <v>155.69999999999999</v>
      </c>
      <c r="J8" s="9">
        <v>185.3</v>
      </c>
      <c r="K8" s="9">
        <v>165.2</v>
      </c>
      <c r="L8" s="9">
        <v>121.9</v>
      </c>
      <c r="M8" s="9">
        <v>169.3</v>
      </c>
      <c r="N8" s="9">
        <v>163.19999999999999</v>
      </c>
      <c r="O8" s="9">
        <v>174.7</v>
      </c>
      <c r="P8" s="9">
        <v>167.7</v>
      </c>
      <c r="Q8" s="9">
        <v>2175.5</v>
      </c>
      <c r="R8" s="9">
        <v>192.7</v>
      </c>
      <c r="S8" s="9">
        <v>165.7</v>
      </c>
      <c r="T8" s="9">
        <v>156.30000000000001</v>
      </c>
      <c r="U8" s="9">
        <v>164.3</v>
      </c>
      <c r="V8" s="9">
        <v>486.3</v>
      </c>
      <c r="W8" s="9">
        <v>163.6</v>
      </c>
      <c r="X8" s="9">
        <v>164.2</v>
      </c>
      <c r="Y8" s="9">
        <v>158.4</v>
      </c>
      <c r="Z8" s="9">
        <v>169.1</v>
      </c>
      <c r="AA8" s="9">
        <v>155.69999999999999</v>
      </c>
      <c r="AB8" s="9">
        <v>158.6</v>
      </c>
      <c r="AC8" s="9">
        <v>163.9</v>
      </c>
      <c r="AD8" s="9">
        <v>160.80000000000001</v>
      </c>
      <c r="AE8" s="9">
        <v>161</v>
      </c>
      <c r="AF8" s="9">
        <v>1127.5</v>
      </c>
      <c r="AG8" s="9">
        <v>165.5</v>
      </c>
    </row>
    <row r="9" spans="1:33" x14ac:dyDescent="0.25">
      <c r="A9" s="53" t="s">
        <v>104</v>
      </c>
      <c r="B9" s="8">
        <v>2021</v>
      </c>
      <c r="C9" s="55" t="s">
        <v>264</v>
      </c>
      <c r="D9" s="9">
        <v>148.19999999999999</v>
      </c>
      <c r="E9" s="9">
        <v>201.6</v>
      </c>
      <c r="F9" s="9">
        <v>173</v>
      </c>
      <c r="G9" s="9">
        <v>159.30000000000001</v>
      </c>
      <c r="H9" s="9">
        <v>190.1</v>
      </c>
      <c r="I9" s="9">
        <v>156.5</v>
      </c>
      <c r="J9" s="9">
        <v>199.2</v>
      </c>
      <c r="K9" s="9">
        <v>165.3</v>
      </c>
      <c r="L9" s="9">
        <v>122.4</v>
      </c>
      <c r="M9" s="9">
        <v>169.6</v>
      </c>
      <c r="N9" s="9">
        <v>163.69999999999999</v>
      </c>
      <c r="O9" s="9">
        <v>175.5</v>
      </c>
      <c r="P9" s="9">
        <v>169.7</v>
      </c>
      <c r="Q9" s="9">
        <v>2194.1</v>
      </c>
      <c r="R9" s="9">
        <v>192.9</v>
      </c>
      <c r="S9" s="9">
        <v>167.2</v>
      </c>
      <c r="T9" s="9">
        <v>157.4</v>
      </c>
      <c r="U9" s="9">
        <v>165.8</v>
      </c>
      <c r="V9" s="9">
        <v>490.40000000000003</v>
      </c>
      <c r="W9" s="9">
        <v>164.2</v>
      </c>
      <c r="X9" s="9">
        <v>163.9</v>
      </c>
      <c r="Y9" s="9">
        <v>159.30000000000001</v>
      </c>
      <c r="Z9" s="9">
        <v>169.9</v>
      </c>
      <c r="AA9" s="9">
        <v>154.80000000000001</v>
      </c>
      <c r="AB9" s="9">
        <v>159.80000000000001</v>
      </c>
      <c r="AC9" s="9">
        <v>164.3</v>
      </c>
      <c r="AD9" s="9">
        <v>162.19999999999999</v>
      </c>
      <c r="AE9" s="9">
        <v>161.4</v>
      </c>
      <c r="AF9" s="9">
        <v>1131.7000000000003</v>
      </c>
      <c r="AG9" s="9">
        <v>166.7</v>
      </c>
    </row>
    <row r="10" spans="1:33" x14ac:dyDescent="0.25">
      <c r="A10" s="53" t="s">
        <v>104</v>
      </c>
      <c r="B10" s="8">
        <v>2021</v>
      </c>
      <c r="C10" s="55" t="s">
        <v>273</v>
      </c>
      <c r="D10" s="9">
        <v>148.69999999999999</v>
      </c>
      <c r="E10" s="9">
        <v>198.8</v>
      </c>
      <c r="F10" s="9">
        <v>177.9</v>
      </c>
      <c r="G10" s="9">
        <v>159.9</v>
      </c>
      <c r="H10" s="9">
        <v>187.6</v>
      </c>
      <c r="I10" s="9">
        <v>154.9</v>
      </c>
      <c r="J10" s="9">
        <v>188.3</v>
      </c>
      <c r="K10" s="9">
        <v>164.4</v>
      </c>
      <c r="L10" s="9">
        <v>121</v>
      </c>
      <c r="M10" s="9">
        <v>170.5</v>
      </c>
      <c r="N10" s="9">
        <v>164.2</v>
      </c>
      <c r="O10" s="9">
        <v>176.5</v>
      </c>
      <c r="P10" s="9">
        <v>168.2</v>
      </c>
      <c r="Q10" s="9">
        <v>2180.9</v>
      </c>
      <c r="R10" s="9">
        <v>192.4</v>
      </c>
      <c r="S10" s="9">
        <v>168.5</v>
      </c>
      <c r="T10" s="9">
        <v>158.69999999999999</v>
      </c>
      <c r="U10" s="9">
        <v>167</v>
      </c>
      <c r="V10" s="9">
        <v>494.2</v>
      </c>
      <c r="W10" s="9">
        <v>163.4</v>
      </c>
      <c r="X10" s="9">
        <v>164.1</v>
      </c>
      <c r="Y10" s="9">
        <v>160.19999999999999</v>
      </c>
      <c r="Z10" s="9">
        <v>170.6</v>
      </c>
      <c r="AA10" s="9">
        <v>155.69999999999999</v>
      </c>
      <c r="AB10" s="9">
        <v>160.6</v>
      </c>
      <c r="AC10" s="9">
        <v>164.4</v>
      </c>
      <c r="AD10" s="9">
        <v>162.6</v>
      </c>
      <c r="AE10" s="9">
        <v>162</v>
      </c>
      <c r="AF10" s="9">
        <v>1136.0999999999999</v>
      </c>
      <c r="AG10" s="9">
        <v>166.2</v>
      </c>
    </row>
    <row r="11" spans="1:33" x14ac:dyDescent="0.25">
      <c r="A11" s="53" t="s">
        <v>104</v>
      </c>
      <c r="B11" s="8">
        <v>2022</v>
      </c>
      <c r="C11" s="55" t="s">
        <v>62</v>
      </c>
      <c r="D11" s="9">
        <v>149.5</v>
      </c>
      <c r="E11" s="9">
        <v>198.7</v>
      </c>
      <c r="F11" s="9">
        <v>178.8</v>
      </c>
      <c r="G11" s="9">
        <v>160.5</v>
      </c>
      <c r="H11" s="9">
        <v>184.7</v>
      </c>
      <c r="I11" s="9">
        <v>153.69999999999999</v>
      </c>
      <c r="J11" s="9">
        <v>174.3</v>
      </c>
      <c r="K11" s="9">
        <v>163.9</v>
      </c>
      <c r="L11" s="9">
        <v>120</v>
      </c>
      <c r="M11" s="9">
        <v>172.1</v>
      </c>
      <c r="N11" s="9">
        <v>164.3</v>
      </c>
      <c r="O11" s="9">
        <v>177.3</v>
      </c>
      <c r="P11" s="9">
        <v>166.4</v>
      </c>
      <c r="Q11" s="9">
        <v>2164.1999999999998</v>
      </c>
      <c r="R11" s="9">
        <v>192.2</v>
      </c>
      <c r="S11" s="9">
        <v>169.9</v>
      </c>
      <c r="T11" s="9">
        <v>160.69999999999999</v>
      </c>
      <c r="U11" s="9">
        <v>168.5</v>
      </c>
      <c r="V11" s="9">
        <v>499.1</v>
      </c>
      <c r="W11" s="9">
        <v>164.5</v>
      </c>
      <c r="X11" s="9">
        <v>164.2</v>
      </c>
      <c r="Y11" s="9">
        <v>161.1</v>
      </c>
      <c r="Z11" s="9">
        <v>171.4</v>
      </c>
      <c r="AA11" s="9">
        <v>156.5</v>
      </c>
      <c r="AB11" s="9">
        <v>161.19999999999999</v>
      </c>
      <c r="AC11" s="9">
        <v>164.7</v>
      </c>
      <c r="AD11" s="9">
        <v>163</v>
      </c>
      <c r="AE11" s="9">
        <v>162.69999999999999</v>
      </c>
      <c r="AF11" s="9">
        <v>1140.6000000000001</v>
      </c>
      <c r="AG11" s="9">
        <v>165.7</v>
      </c>
    </row>
    <row r="12" spans="1:33" x14ac:dyDescent="0.25">
      <c r="A12" s="53" t="s">
        <v>104</v>
      </c>
      <c r="B12" s="8">
        <v>2022</v>
      </c>
      <c r="C12" s="55" t="s">
        <v>116</v>
      </c>
      <c r="D12" s="9">
        <v>150</v>
      </c>
      <c r="E12" s="9">
        <v>200.6</v>
      </c>
      <c r="F12" s="9">
        <v>175.8</v>
      </c>
      <c r="G12" s="9">
        <v>160.69999999999999</v>
      </c>
      <c r="H12" s="9">
        <v>184.9</v>
      </c>
      <c r="I12" s="9">
        <v>153.69999999999999</v>
      </c>
      <c r="J12" s="9">
        <v>169.7</v>
      </c>
      <c r="K12" s="9">
        <v>163.69999999999999</v>
      </c>
      <c r="L12" s="9">
        <v>118.9</v>
      </c>
      <c r="M12" s="9">
        <v>174.3</v>
      </c>
      <c r="N12" s="9">
        <v>164.7</v>
      </c>
      <c r="O12" s="9">
        <v>178</v>
      </c>
      <c r="P12" s="9">
        <v>166.2</v>
      </c>
      <c r="Q12" s="9">
        <v>2161.2000000000003</v>
      </c>
      <c r="R12" s="9">
        <v>192.8</v>
      </c>
      <c r="S12" s="9">
        <v>170.8</v>
      </c>
      <c r="T12" s="9">
        <v>162.4</v>
      </c>
      <c r="U12" s="9">
        <v>169.6</v>
      </c>
      <c r="V12" s="9">
        <v>502.80000000000007</v>
      </c>
      <c r="W12" s="9">
        <v>165.5</v>
      </c>
      <c r="X12" s="9">
        <v>165.7</v>
      </c>
      <c r="Y12" s="9">
        <v>161.80000000000001</v>
      </c>
      <c r="Z12" s="9">
        <v>172.2</v>
      </c>
      <c r="AA12" s="9">
        <v>156.9</v>
      </c>
      <c r="AB12" s="9">
        <v>162.1</v>
      </c>
      <c r="AC12" s="9">
        <v>165.4</v>
      </c>
      <c r="AD12" s="9">
        <v>164.4</v>
      </c>
      <c r="AE12" s="9">
        <v>163.5</v>
      </c>
      <c r="AF12" s="9">
        <v>1146.3</v>
      </c>
      <c r="AG12" s="9">
        <v>166.1</v>
      </c>
    </row>
    <row r="13" spans="1:33" x14ac:dyDescent="0.25">
      <c r="A13" s="53" t="s">
        <v>104</v>
      </c>
      <c r="B13" s="8">
        <v>2022</v>
      </c>
      <c r="C13" s="55" t="s">
        <v>138</v>
      </c>
      <c r="D13" s="9">
        <v>151.30000000000001</v>
      </c>
      <c r="E13" s="9">
        <v>210.7</v>
      </c>
      <c r="F13" s="9">
        <v>167.8</v>
      </c>
      <c r="G13" s="9">
        <v>162.19999999999999</v>
      </c>
      <c r="H13" s="9">
        <v>194.6</v>
      </c>
      <c r="I13" s="9">
        <v>157.6</v>
      </c>
      <c r="J13" s="9">
        <v>166.9</v>
      </c>
      <c r="K13" s="9">
        <v>163.9</v>
      </c>
      <c r="L13" s="9">
        <v>118.8</v>
      </c>
      <c r="M13" s="9">
        <v>177.4</v>
      </c>
      <c r="N13" s="9">
        <v>165.3</v>
      </c>
      <c r="O13" s="9">
        <v>179.3</v>
      </c>
      <c r="P13" s="9">
        <v>168.4</v>
      </c>
      <c r="Q13" s="9">
        <v>2184.2000000000003</v>
      </c>
      <c r="R13" s="9">
        <v>193.7</v>
      </c>
      <c r="S13" s="9">
        <v>172.1</v>
      </c>
      <c r="T13" s="9">
        <v>164.6</v>
      </c>
      <c r="U13" s="9">
        <v>171.1</v>
      </c>
      <c r="V13" s="9">
        <v>507.79999999999995</v>
      </c>
      <c r="W13" s="9">
        <v>165.3</v>
      </c>
      <c r="X13" s="9">
        <v>167.2</v>
      </c>
      <c r="Y13" s="9">
        <v>162.80000000000001</v>
      </c>
      <c r="Z13" s="9">
        <v>173</v>
      </c>
      <c r="AA13" s="9">
        <v>157.9</v>
      </c>
      <c r="AB13" s="9">
        <v>163.30000000000001</v>
      </c>
      <c r="AC13" s="9">
        <v>166</v>
      </c>
      <c r="AD13" s="9">
        <v>167.2</v>
      </c>
      <c r="AE13" s="9">
        <v>164.6</v>
      </c>
      <c r="AF13" s="9">
        <v>1154.8</v>
      </c>
      <c r="AG13" s="9">
        <v>167.7</v>
      </c>
    </row>
    <row r="14" spans="1:33" x14ac:dyDescent="0.25">
      <c r="A14" s="142" t="s">
        <v>1262</v>
      </c>
      <c r="B14" s="142"/>
      <c r="C14" s="142"/>
      <c r="D14" s="67">
        <f>CORREL('Objective-5(5.1)'!$B$6:$B$18,'EDA 5.2.2'!D1:D13)</f>
        <v>0.89991406768183713</v>
      </c>
      <c r="E14" s="67">
        <f>CORREL('Objective-5(5.1)'!$B$6:$B$18,'EDA 5.2.2'!E1:E13)</f>
        <v>0.54953777231847623</v>
      </c>
      <c r="F14" s="67">
        <f>CORREL('Objective-5(5.1)'!$B$6:$B$18,'EDA 5.2.2'!F1:F13)</f>
        <v>-8.963682801074177E-2</v>
      </c>
      <c r="G14" s="67">
        <f>CORREL('Objective-5(5.1)'!$B$6:$B$18,'EDA 5.2.2'!G1:G13)</f>
        <v>0.8567232260784885</v>
      </c>
      <c r="H14" s="67">
        <f>CORREL('Objective-5(5.1)'!$B$6:$B$18,'EDA 5.2.2'!H1:H13)</f>
        <v>0.6523054148341566</v>
      </c>
      <c r="I14" s="67">
        <f>CORREL('Objective-5(5.1)'!$B$6:$B$18,'EDA 5.2.2'!I1:I13)</f>
        <v>-0.50632145817177809</v>
      </c>
      <c r="J14" s="67">
        <f>CORREL('Objective-5(5.1)'!$B$6:$B$18,'EDA 5.2.2'!J1:J13)</f>
        <v>0.33679145447480097</v>
      </c>
      <c r="K14" s="67">
        <f>CORREL('Objective-5(5.1)'!$B$6:$B$18,'EDA 5.2.2'!K1:K13)</f>
        <v>-5.6758332046192928E-3</v>
      </c>
      <c r="L14" s="67">
        <f>CORREL('Objective-5(5.1)'!$B$6:$B$18,'EDA 5.2.2'!L1:L13)</f>
        <v>0.39049202838675784</v>
      </c>
      <c r="M14" s="67">
        <f>CORREL('Objective-5(5.1)'!$B$6:$B$18,'EDA 5.2.2'!M1:M13)</f>
        <v>0.93633508601548221</v>
      </c>
      <c r="N14" s="67">
        <f>CORREL('Objective-5(5.1)'!$B$6:$B$18,'EDA 5.2.2'!N1:N13)</f>
        <v>0.75132679045569639</v>
      </c>
      <c r="O14" s="67">
        <f>CORREL('Objective-5(5.1)'!$B$6:$B$18,'EDA 5.2.2'!O1:O13)</f>
        <v>0.84723694547055917</v>
      </c>
      <c r="P14" s="67">
        <f>CORREL('Objective-5(5.1)'!$B$6:$B$18,'EDA 5.2.2'!P1:P13)</f>
        <v>0.65344141007416245</v>
      </c>
      <c r="Q14" s="67">
        <f>CORREL('Objective-5(5.1)'!$B$6:$B$18,'EDA 5.2.2'!Q1:Q13)</f>
        <v>0.63881865539665283</v>
      </c>
      <c r="R14" s="67">
        <f>CORREL('Objective-5(5.1)'!$B$6:$B$18,'EDA 5.2.2'!R1:R13)</f>
        <v>0.71498648688098143</v>
      </c>
      <c r="S14" s="67">
        <f>CORREL('Objective-5(5.1)'!$B$6:$B$18,'EDA 5.2.2'!S1:S13)</f>
        <v>0.8509245826313967</v>
      </c>
      <c r="T14" s="67">
        <f>CORREL('Objective-5(5.1)'!$B$6:$B$18,'EDA 5.2.2'!T1:T13)</f>
        <v>0.88408427251473432</v>
      </c>
      <c r="U14" s="67">
        <f>CORREL('Objective-5(5.1)'!$B$6:$B$18,'EDA 5.2.2'!U1:U13)</f>
        <v>0.86071662546659533</v>
      </c>
      <c r="V14" s="67">
        <f>CORREL('Objective-5(5.1)'!$B$6:$B$18,'EDA 5.2.2'!V1:V13)</f>
        <v>0.86708250787137919</v>
      </c>
      <c r="W14" s="67">
        <f>CORREL('Objective-5(5.1)'!$B$6:$B$18,'EDA 5.2.2'!W1:W13)</f>
        <v>0.83073728027785698</v>
      </c>
      <c r="X14" s="67">
        <f>CORREL('Objective-5(5.1)'!$B$6:$B$18,'EDA 5.2.2'!X1:X13)</f>
        <v>0.81755518579357489</v>
      </c>
      <c r="Y14" s="67">
        <f>CORREL('Objective-5(5.1)'!$B$6:$B$18,'EDA 5.2.2'!Y1:Y13)</f>
        <v>0.82697763907294719</v>
      </c>
      <c r="Z14" s="67">
        <f>CORREL('Objective-5(5.1)'!$B$6:$B$18,'EDA 5.2.2'!Z1:Z13)</f>
        <v>0.81709831096784824</v>
      </c>
      <c r="AA14" s="67">
        <f>CORREL('Objective-5(5.1)'!$B$6:$B$18,'EDA 5.2.2'!AA1:AA13)</f>
        <v>0.76669084817871547</v>
      </c>
      <c r="AB14" s="67">
        <f>CORREL('Objective-5(5.1)'!$B$6:$B$18,'EDA 5.2.2'!AB1:AB13)</f>
        <v>0.83397660289205511</v>
      </c>
      <c r="AC14" s="67">
        <f>CORREL('Objective-5(5.1)'!$B$6:$B$18,'EDA 5.2.2'!AC1:AC13)</f>
        <v>0.8067014141381863</v>
      </c>
      <c r="AD14" s="67">
        <f>CORREL('Objective-5(5.1)'!$B$6:$B$18,'EDA 5.2.2'!AD1:AD13)</f>
        <v>0.91070569012171099</v>
      </c>
      <c r="AE14" s="67">
        <f>CORREL('Objective-5(5.1)'!$B$6:$B$18,'EDA 5.2.2'!AE1:AE13)</f>
        <v>0.8317016975733591</v>
      </c>
      <c r="AF14" s="67">
        <f>CORREL('Objective-5(5.1)'!$B$6:$B$18,'EDA 5.2.2'!AF1:AF13)</f>
        <v>0.84034591778653933</v>
      </c>
      <c r="AG14" s="67">
        <f>CORREL('Objective-5(5.1)'!$B$6:$B$18,'EDA 5.2.2'!AG1:AG13)</f>
        <v>0.76834617387376158</v>
      </c>
    </row>
    <row r="16" spans="1:33" x14ac:dyDescent="0.25">
      <c r="C16" t="s">
        <v>1198</v>
      </c>
      <c r="D16" s="45">
        <f>MAX(D14:AG14)</f>
        <v>0.93633508601548221</v>
      </c>
      <c r="E16" s="7"/>
    </row>
    <row r="17" spans="3:4" x14ac:dyDescent="0.25">
      <c r="C17" t="s">
        <v>1197</v>
      </c>
      <c r="D17" s="45">
        <f>MIN(D14:AG14)</f>
        <v>-0.50632145817177809</v>
      </c>
    </row>
  </sheetData>
  <mergeCells count="1">
    <mergeCell ref="A14:C1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B08E-0601-48E6-B44C-44F4480A57FF}">
  <dimension ref="N36"/>
  <sheetViews>
    <sheetView showGridLines="0" tabSelected="1" topLeftCell="A23" zoomScale="77" zoomScaleNormal="77" workbookViewId="0">
      <selection activeCell="M2" sqref="M2"/>
    </sheetView>
  </sheetViews>
  <sheetFormatPr defaultRowHeight="15" x14ac:dyDescent="0.25"/>
  <sheetData>
    <row r="36" spans="14:14" ht="15.75" x14ac:dyDescent="0.25">
      <c r="N36" s="40"/>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4F77-27E2-481A-BFF3-D77F647188EF}">
  <dimension ref="B2:O300"/>
  <sheetViews>
    <sheetView zoomScale="91" workbookViewId="0">
      <selection activeCell="Q17" sqref="Q17"/>
    </sheetView>
  </sheetViews>
  <sheetFormatPr defaultRowHeight="15" x14ac:dyDescent="0.25"/>
  <cols>
    <col min="2" max="3" width="13.140625" bestFit="1" customWidth="1"/>
    <col min="4" max="4" width="10.7109375" bestFit="1" customWidth="1"/>
    <col min="5" max="5" width="11.28515625" bestFit="1" customWidth="1"/>
    <col min="6" max="6" width="21.5703125" bestFit="1" customWidth="1"/>
    <col min="7" max="7" width="16.5703125" bestFit="1" customWidth="1"/>
    <col min="8" max="8" width="13.140625" bestFit="1" customWidth="1"/>
    <col min="9" max="9" width="14.7109375" bestFit="1" customWidth="1"/>
    <col min="10" max="10" width="16.5703125" bestFit="1" customWidth="1"/>
    <col min="11" max="11" width="13.140625" bestFit="1" customWidth="1"/>
    <col min="12" max="12" width="11.5703125" bestFit="1" customWidth="1"/>
    <col min="13" max="13" width="9.85546875" bestFit="1" customWidth="1"/>
    <col min="14" max="14" width="13.140625" bestFit="1" customWidth="1"/>
    <col min="15" max="15" width="15.140625" bestFit="1" customWidth="1"/>
    <col min="16" max="16" width="9.7109375" bestFit="1" customWidth="1"/>
    <col min="17" max="17" width="12.5703125" bestFit="1" customWidth="1"/>
    <col min="18" max="18" width="19.28515625" bestFit="1" customWidth="1"/>
    <col min="19" max="19" width="6.42578125" bestFit="1" customWidth="1"/>
    <col min="20" max="20" width="4.85546875" bestFit="1" customWidth="1"/>
    <col min="21" max="21" width="4.7109375" bestFit="1" customWidth="1"/>
    <col min="22" max="22" width="4.85546875" bestFit="1" customWidth="1"/>
    <col min="23" max="23" width="4.28515625" bestFit="1" customWidth="1"/>
    <col min="24" max="24" width="6.85546875" bestFit="1" customWidth="1"/>
    <col min="25" max="25" width="10.28515625" bestFit="1" customWidth="1"/>
    <col min="26" max="26" width="7.7109375" bestFit="1" customWidth="1"/>
    <col min="27" max="27" width="9.85546875" bestFit="1" customWidth="1"/>
    <col min="28" max="28" width="9.5703125" bestFit="1" customWidth="1"/>
    <col min="29" max="29" width="7.140625" bestFit="1" customWidth="1"/>
    <col min="30" max="30" width="9.7109375" bestFit="1" customWidth="1"/>
    <col min="31" max="31" width="7.5703125" bestFit="1" customWidth="1"/>
    <col min="32" max="32" width="8.42578125" bestFit="1" customWidth="1"/>
    <col min="33" max="33" width="6.42578125" bestFit="1" customWidth="1"/>
    <col min="34" max="34" width="4.85546875" bestFit="1" customWidth="1"/>
    <col min="35" max="35" width="4.7109375" bestFit="1" customWidth="1"/>
    <col min="36" max="36" width="4.85546875" bestFit="1" customWidth="1"/>
    <col min="37" max="37" width="4.28515625" bestFit="1" customWidth="1"/>
    <col min="38" max="38" width="6.85546875" bestFit="1" customWidth="1"/>
    <col min="39" max="39" width="10.28515625" bestFit="1" customWidth="1"/>
    <col min="40" max="40" width="7.7109375" bestFit="1" customWidth="1"/>
    <col min="41" max="41" width="9.85546875" bestFit="1" customWidth="1"/>
    <col min="42" max="42" width="9.5703125" bestFit="1" customWidth="1"/>
    <col min="43" max="43" width="9.7109375" bestFit="1" customWidth="1"/>
    <col min="44" max="44" width="7.5703125" bestFit="1" customWidth="1"/>
    <col min="45" max="45" width="8.42578125" bestFit="1" customWidth="1"/>
    <col min="46" max="46" width="6.42578125" bestFit="1" customWidth="1"/>
    <col min="47" max="47" width="4.85546875" bestFit="1" customWidth="1"/>
    <col min="48" max="48" width="4.7109375" bestFit="1" customWidth="1"/>
    <col min="49" max="49" width="4.85546875" bestFit="1" customWidth="1"/>
    <col min="50" max="50" width="4.28515625" bestFit="1" customWidth="1"/>
    <col min="51" max="51" width="6.85546875" bestFit="1" customWidth="1"/>
    <col min="52" max="52" width="10.28515625" bestFit="1" customWidth="1"/>
    <col min="53" max="53" width="7.7109375" bestFit="1" customWidth="1"/>
    <col min="54" max="54" width="9.85546875" bestFit="1" customWidth="1"/>
    <col min="55" max="55" width="9.5703125" bestFit="1" customWidth="1"/>
    <col min="56" max="56" width="9.7109375" bestFit="1" customWidth="1"/>
    <col min="57" max="57" width="7.5703125" bestFit="1" customWidth="1"/>
    <col min="58" max="58" width="8.42578125" bestFit="1" customWidth="1"/>
    <col min="59" max="59" width="6.42578125" bestFit="1" customWidth="1"/>
    <col min="60" max="60" width="4.85546875" bestFit="1" customWidth="1"/>
    <col min="61" max="61" width="4.7109375" bestFit="1" customWidth="1"/>
    <col min="62" max="62" width="4.85546875" bestFit="1" customWidth="1"/>
    <col min="63" max="63" width="4.28515625" bestFit="1" customWidth="1"/>
    <col min="64" max="64" width="6.85546875" bestFit="1" customWidth="1"/>
    <col min="65" max="65" width="10.28515625" bestFit="1" customWidth="1"/>
    <col min="66" max="66" width="7.7109375" bestFit="1" customWidth="1"/>
    <col min="67" max="67" width="9.85546875" bestFit="1" customWidth="1"/>
    <col min="68" max="68" width="9.5703125" bestFit="1" customWidth="1"/>
    <col min="69" max="69" width="9.7109375" bestFit="1" customWidth="1"/>
    <col min="70" max="70" width="7.5703125" bestFit="1" customWidth="1"/>
    <col min="71" max="71" width="8.42578125" bestFit="1" customWidth="1"/>
    <col min="72" max="72" width="6.42578125" bestFit="1" customWidth="1"/>
    <col min="73" max="73" width="4.85546875" bestFit="1" customWidth="1"/>
    <col min="74" max="74" width="4.7109375" bestFit="1" customWidth="1"/>
    <col min="75" max="75" width="4.85546875" bestFit="1" customWidth="1"/>
    <col min="76" max="76" width="4.28515625" bestFit="1" customWidth="1"/>
    <col min="77" max="77" width="6.85546875" bestFit="1" customWidth="1"/>
    <col min="78" max="78" width="10.28515625" bestFit="1" customWidth="1"/>
    <col min="79" max="79" width="7.7109375" bestFit="1" customWidth="1"/>
    <col min="80" max="80" width="9.85546875" bestFit="1" customWidth="1"/>
    <col min="81" max="81" width="9.5703125" bestFit="1" customWidth="1"/>
    <col min="82" max="82" width="9.7109375" bestFit="1" customWidth="1"/>
    <col min="83" max="83" width="7.5703125" bestFit="1" customWidth="1"/>
    <col min="84" max="84" width="8.42578125" bestFit="1" customWidth="1"/>
    <col min="85" max="85" width="6.42578125" bestFit="1" customWidth="1"/>
    <col min="86" max="86" width="4.7109375" bestFit="1" customWidth="1"/>
    <col min="87" max="87" width="4.85546875" bestFit="1" customWidth="1"/>
    <col min="88" max="88" width="4.28515625" bestFit="1" customWidth="1"/>
    <col min="89" max="89" width="6.85546875" bestFit="1" customWidth="1"/>
    <col min="90" max="90" width="10.28515625" bestFit="1" customWidth="1"/>
    <col min="91" max="91" width="7.7109375" bestFit="1" customWidth="1"/>
    <col min="92" max="92" width="9.85546875" bestFit="1" customWidth="1"/>
    <col min="93" max="93" width="9.5703125" bestFit="1" customWidth="1"/>
    <col min="94" max="94" width="9.7109375" bestFit="1" customWidth="1"/>
    <col min="95" max="95" width="7.5703125" bestFit="1" customWidth="1"/>
    <col min="96" max="96" width="8.42578125" bestFit="1" customWidth="1"/>
    <col min="97" max="97" width="6.42578125" bestFit="1" customWidth="1"/>
    <col min="98" max="98" width="4.85546875" bestFit="1" customWidth="1"/>
    <col min="99" max="99" width="4.7109375" bestFit="1" customWidth="1"/>
    <col min="100" max="100" width="4.85546875" bestFit="1" customWidth="1"/>
    <col min="101" max="101" width="4.28515625" bestFit="1" customWidth="1"/>
    <col min="102" max="102" width="6.85546875" bestFit="1" customWidth="1"/>
    <col min="103" max="103" width="10.28515625" bestFit="1" customWidth="1"/>
    <col min="104" max="104" width="7.7109375" bestFit="1" customWidth="1"/>
    <col min="105" max="105" width="9.85546875" bestFit="1" customWidth="1"/>
    <col min="106" max="106" width="9.5703125" bestFit="1" customWidth="1"/>
    <col min="107" max="107" width="9.7109375" bestFit="1" customWidth="1"/>
    <col min="108" max="108" width="7.5703125" bestFit="1" customWidth="1"/>
    <col min="109" max="109" width="8.42578125" bestFit="1" customWidth="1"/>
    <col min="110" max="110" width="6.42578125" bestFit="1" customWidth="1"/>
    <col min="111" max="111" width="4.85546875" bestFit="1" customWidth="1"/>
    <col min="112" max="112" width="4.7109375" bestFit="1" customWidth="1"/>
    <col min="113" max="113" width="4.85546875" bestFit="1" customWidth="1"/>
    <col min="114" max="114" width="4.28515625" bestFit="1" customWidth="1"/>
    <col min="115" max="115" width="6.85546875" bestFit="1" customWidth="1"/>
    <col min="116" max="116" width="10.28515625" bestFit="1" customWidth="1"/>
    <col min="117" max="117" width="7.7109375" bestFit="1" customWidth="1"/>
    <col min="118" max="118" width="9.85546875" bestFit="1" customWidth="1"/>
    <col min="119" max="119" width="9.5703125" bestFit="1" customWidth="1"/>
    <col min="120" max="120" width="9.7109375" bestFit="1" customWidth="1"/>
    <col min="121" max="121" width="7.5703125" bestFit="1" customWidth="1"/>
    <col min="122" max="122" width="8.42578125" bestFit="1" customWidth="1"/>
    <col min="123" max="123" width="6.42578125" bestFit="1" customWidth="1"/>
    <col min="124" max="124" width="4.85546875" bestFit="1" customWidth="1"/>
    <col min="125" max="125" width="4.7109375" bestFit="1" customWidth="1"/>
    <col min="126" max="126" width="4.85546875" bestFit="1" customWidth="1"/>
    <col min="127" max="127" width="4.28515625" bestFit="1" customWidth="1"/>
    <col min="128" max="128" width="6.85546875" bestFit="1" customWidth="1"/>
    <col min="129" max="129" width="10.28515625" bestFit="1" customWidth="1"/>
    <col min="130" max="130" width="7.7109375" bestFit="1" customWidth="1"/>
    <col min="131" max="131" width="9.85546875" bestFit="1" customWidth="1"/>
    <col min="132" max="132" width="9.5703125" bestFit="1" customWidth="1"/>
    <col min="133" max="133" width="9.7109375" bestFit="1" customWidth="1"/>
    <col min="134" max="134" width="7.5703125" bestFit="1" customWidth="1"/>
    <col min="135" max="135" width="8.42578125" bestFit="1" customWidth="1"/>
    <col min="136" max="136" width="6.42578125" bestFit="1" customWidth="1"/>
    <col min="137" max="137" width="4.85546875" bestFit="1" customWidth="1"/>
    <col min="138" max="138" width="4.7109375" bestFit="1" customWidth="1"/>
    <col min="139" max="139" width="9.7109375" bestFit="1" customWidth="1"/>
    <col min="140" max="140" width="10.7109375" bestFit="1" customWidth="1"/>
    <col min="141" max="141" width="12.28515625" bestFit="1" customWidth="1"/>
    <col min="142" max="142" width="15.140625" bestFit="1" customWidth="1"/>
    <col min="143" max="143" width="10.7109375" bestFit="1" customWidth="1"/>
    <col min="144" max="150" width="6" bestFit="1" customWidth="1"/>
    <col min="151" max="151" width="4" bestFit="1" customWidth="1"/>
    <col min="152" max="155" width="6" bestFit="1" customWidth="1"/>
    <col min="156" max="156" width="4" bestFit="1" customWidth="1"/>
    <col min="157" max="159" width="6" bestFit="1" customWidth="1"/>
    <col min="160" max="160" width="4" bestFit="1" customWidth="1"/>
    <col min="161" max="161" width="6" bestFit="1" customWidth="1"/>
    <col min="162" max="162" width="4" bestFit="1" customWidth="1"/>
    <col min="163" max="166" width="6" bestFit="1" customWidth="1"/>
    <col min="167" max="167" width="4" bestFit="1" customWidth="1"/>
    <col min="168" max="182" width="6" bestFit="1" customWidth="1"/>
    <col min="183" max="183" width="4" bestFit="1" customWidth="1"/>
    <col min="184" max="185" width="6" bestFit="1" customWidth="1"/>
    <col min="186" max="186" width="4" bestFit="1" customWidth="1"/>
    <col min="187" max="190" width="6" bestFit="1" customWidth="1"/>
    <col min="191" max="191" width="4" bestFit="1" customWidth="1"/>
    <col min="192" max="197" width="6" bestFit="1" customWidth="1"/>
    <col min="198" max="199" width="4" bestFit="1" customWidth="1"/>
    <col min="200" max="206" width="6" bestFit="1" customWidth="1"/>
    <col min="207" max="207" width="4" bestFit="1" customWidth="1"/>
    <col min="208" max="211" width="6" bestFit="1" customWidth="1"/>
    <col min="212" max="212" width="4" bestFit="1" customWidth="1"/>
    <col min="213" max="216" width="6" bestFit="1" customWidth="1"/>
    <col min="217" max="217" width="4" bestFit="1" customWidth="1"/>
    <col min="218" max="228" width="6" bestFit="1" customWidth="1"/>
    <col min="229" max="229" width="4" bestFit="1" customWidth="1"/>
    <col min="230" max="251" width="6" bestFit="1" customWidth="1"/>
    <col min="252" max="252" width="4" bestFit="1" customWidth="1"/>
    <col min="253" max="258" width="6" bestFit="1" customWidth="1"/>
    <col min="259" max="259" width="4" bestFit="1" customWidth="1"/>
    <col min="260" max="278" width="6" bestFit="1" customWidth="1"/>
    <col min="279" max="279" width="3.5703125" bestFit="1" customWidth="1"/>
    <col min="280" max="280" width="10.7109375" bestFit="1" customWidth="1"/>
  </cols>
  <sheetData>
    <row r="2" spans="2:15" x14ac:dyDescent="0.25">
      <c r="B2" t="s">
        <v>1221</v>
      </c>
      <c r="E2" t="s">
        <v>1220</v>
      </c>
    </row>
    <row r="3" spans="2:15" x14ac:dyDescent="0.25">
      <c r="B3" s="8" t="s">
        <v>1199</v>
      </c>
      <c r="C3" s="8">
        <f>COUNTA(B9:B261)</f>
        <v>12</v>
      </c>
      <c r="E3" s="8" t="s">
        <v>1199</v>
      </c>
      <c r="F3">
        <f>COUNTA(E9:E299)</f>
        <v>291</v>
      </c>
    </row>
    <row r="4" spans="2:15" x14ac:dyDescent="0.25">
      <c r="B4" s="8" t="s">
        <v>1197</v>
      </c>
      <c r="C4" s="8">
        <f>MIN(B9:B261)</f>
        <v>2013</v>
      </c>
      <c r="E4" s="8" t="s">
        <v>1197</v>
      </c>
      <c r="F4">
        <f>MIN(E9:E299)</f>
        <v>106.3</v>
      </c>
    </row>
    <row r="5" spans="2:15" x14ac:dyDescent="0.25">
      <c r="B5" s="8" t="s">
        <v>1198</v>
      </c>
      <c r="C5" s="8">
        <f>MAX(B9:B261)</f>
        <v>2023</v>
      </c>
      <c r="E5" s="8" t="s">
        <v>1198</v>
      </c>
      <c r="F5">
        <f>MAX(E9:E299)</f>
        <v>223.4</v>
      </c>
    </row>
    <row r="6" spans="2:15" x14ac:dyDescent="0.25">
      <c r="B6" s="8" t="s">
        <v>1200</v>
      </c>
      <c r="C6" s="9">
        <f>AVERAGE(B9:B261)</f>
        <v>2018</v>
      </c>
      <c r="E6" s="8" t="s">
        <v>1200</v>
      </c>
      <c r="F6" s="7">
        <f>AVERAGE(E9:E299)</f>
        <v>156.86762886597936</v>
      </c>
      <c r="H6" t="s">
        <v>1221</v>
      </c>
      <c r="K6" t="s">
        <v>1221</v>
      </c>
      <c r="N6" t="s">
        <v>1219</v>
      </c>
    </row>
    <row r="7" spans="2:15" x14ac:dyDescent="0.25">
      <c r="C7" s="7"/>
    </row>
    <row r="8" spans="2:15" x14ac:dyDescent="0.25">
      <c r="B8" s="5" t="s">
        <v>1195</v>
      </c>
      <c r="C8" t="s">
        <v>1223</v>
      </c>
      <c r="F8" t="s">
        <v>1201</v>
      </c>
      <c r="H8" s="5" t="s">
        <v>1195</v>
      </c>
      <c r="I8" t="s">
        <v>1216</v>
      </c>
      <c r="K8" s="5" t="s">
        <v>1195</v>
      </c>
      <c r="L8" t="s">
        <v>1217</v>
      </c>
      <c r="N8" s="5" t="s">
        <v>1195</v>
      </c>
      <c r="O8" t="s">
        <v>1218</v>
      </c>
    </row>
    <row r="9" spans="2:15" x14ac:dyDescent="0.25">
      <c r="B9" s="6">
        <v>2013</v>
      </c>
      <c r="C9">
        <v>36</v>
      </c>
      <c r="E9" s="6">
        <v>223.4</v>
      </c>
      <c r="F9" s="28">
        <v>2.6881720430107529E-3</v>
      </c>
      <c r="H9" s="6" t="s">
        <v>60</v>
      </c>
      <c r="I9">
        <v>124</v>
      </c>
      <c r="K9" s="6">
        <v>2013</v>
      </c>
      <c r="L9">
        <v>72468</v>
      </c>
      <c r="N9" s="6" t="s">
        <v>62</v>
      </c>
      <c r="O9">
        <v>33</v>
      </c>
    </row>
    <row r="10" spans="2:15" x14ac:dyDescent="0.25">
      <c r="B10" s="6">
        <v>2014</v>
      </c>
      <c r="C10">
        <v>36</v>
      </c>
      <c r="E10" s="6">
        <v>221.2</v>
      </c>
      <c r="F10" s="28">
        <v>2.6881720430107529E-3</v>
      </c>
      <c r="H10" s="6" t="s">
        <v>104</v>
      </c>
      <c r="I10">
        <v>124</v>
      </c>
      <c r="K10" s="6">
        <v>2014</v>
      </c>
      <c r="L10">
        <v>72504</v>
      </c>
      <c r="N10" s="6" t="s">
        <v>116</v>
      </c>
      <c r="O10">
        <v>33</v>
      </c>
    </row>
    <row r="11" spans="2:15" x14ac:dyDescent="0.25">
      <c r="B11" s="6">
        <v>2015</v>
      </c>
      <c r="C11">
        <v>36</v>
      </c>
      <c r="E11" s="6">
        <v>219.4</v>
      </c>
      <c r="F11" s="28">
        <v>5.3763440860215058E-3</v>
      </c>
      <c r="H11" s="6" t="s">
        <v>85</v>
      </c>
      <c r="I11">
        <v>124</v>
      </c>
      <c r="K11" s="6">
        <v>2015</v>
      </c>
      <c r="L11">
        <v>72540</v>
      </c>
      <c r="N11" s="6" t="s">
        <v>138</v>
      </c>
      <c r="O11">
        <v>33</v>
      </c>
    </row>
    <row r="12" spans="2:15" x14ac:dyDescent="0.25">
      <c r="B12" s="6">
        <v>2016</v>
      </c>
      <c r="C12">
        <v>36</v>
      </c>
      <c r="E12" s="6">
        <v>217.2</v>
      </c>
      <c r="F12" s="28">
        <v>2.6881720430107529E-3</v>
      </c>
      <c r="H12" s="6" t="s">
        <v>1196</v>
      </c>
      <c r="I12">
        <v>372</v>
      </c>
      <c r="K12" s="6">
        <v>2016</v>
      </c>
      <c r="L12">
        <v>72576</v>
      </c>
      <c r="N12" s="6" t="s">
        <v>154</v>
      </c>
      <c r="O12">
        <v>30</v>
      </c>
    </row>
    <row r="13" spans="2:15" x14ac:dyDescent="0.25">
      <c r="B13" s="6">
        <v>2017</v>
      </c>
      <c r="C13">
        <v>36</v>
      </c>
      <c r="E13" s="6">
        <v>217.1</v>
      </c>
      <c r="F13" s="28">
        <v>2.6881720430107529E-3</v>
      </c>
      <c r="K13" s="6">
        <v>2017</v>
      </c>
      <c r="L13">
        <v>72612</v>
      </c>
      <c r="N13" s="6" t="s">
        <v>167</v>
      </c>
      <c r="O13">
        <v>33</v>
      </c>
    </row>
    <row r="14" spans="2:15" x14ac:dyDescent="0.25">
      <c r="B14" s="6">
        <v>2018</v>
      </c>
      <c r="C14">
        <v>36</v>
      </c>
      <c r="E14" s="6">
        <v>217</v>
      </c>
      <c r="F14" s="28">
        <v>2.6881720430107529E-3</v>
      </c>
      <c r="K14" s="6">
        <v>2018</v>
      </c>
      <c r="L14">
        <v>72648</v>
      </c>
      <c r="N14" s="6" t="s">
        <v>177</v>
      </c>
      <c r="O14">
        <v>30</v>
      </c>
    </row>
    <row r="15" spans="2:15" x14ac:dyDescent="0.25">
      <c r="B15" s="6">
        <v>2019</v>
      </c>
      <c r="C15">
        <v>33</v>
      </c>
      <c r="E15" s="6">
        <v>215.8</v>
      </c>
      <c r="F15" s="28">
        <v>5.3763440860215058E-3</v>
      </c>
      <c r="K15" s="6">
        <v>2019</v>
      </c>
      <c r="L15">
        <v>66627</v>
      </c>
      <c r="N15" s="6" t="s">
        <v>194</v>
      </c>
      <c r="O15">
        <v>30</v>
      </c>
    </row>
    <row r="16" spans="2:15" x14ac:dyDescent="0.25">
      <c r="B16" s="6">
        <v>2020</v>
      </c>
      <c r="C16">
        <v>36</v>
      </c>
      <c r="E16" s="6">
        <v>215.2</v>
      </c>
      <c r="F16" s="28">
        <v>2.6881720430107529E-3</v>
      </c>
      <c r="K16" s="6">
        <v>2020</v>
      </c>
      <c r="L16">
        <v>72720</v>
      </c>
      <c r="N16" s="6" t="s">
        <v>213</v>
      </c>
      <c r="O16">
        <v>30</v>
      </c>
    </row>
    <row r="17" spans="2:15" x14ac:dyDescent="0.25">
      <c r="B17" s="6">
        <v>2021</v>
      </c>
      <c r="C17">
        <v>36</v>
      </c>
      <c r="E17" s="6">
        <v>214.9</v>
      </c>
      <c r="F17" s="28">
        <v>2.6881720430107529E-3</v>
      </c>
      <c r="K17" s="6">
        <v>2021</v>
      </c>
      <c r="L17">
        <v>72756</v>
      </c>
      <c r="N17" s="6" t="s">
        <v>228</v>
      </c>
      <c r="O17">
        <v>30</v>
      </c>
    </row>
    <row r="18" spans="2:15" x14ac:dyDescent="0.25">
      <c r="B18" s="6">
        <v>2022</v>
      </c>
      <c r="C18">
        <v>36</v>
      </c>
      <c r="E18" s="6">
        <v>214.7</v>
      </c>
      <c r="F18" s="28">
        <v>2.6881720430107529E-3</v>
      </c>
      <c r="K18" s="6">
        <v>2022</v>
      </c>
      <c r="L18">
        <v>72792</v>
      </c>
      <c r="N18" s="6" t="s">
        <v>238</v>
      </c>
      <c r="O18">
        <v>30</v>
      </c>
    </row>
    <row r="19" spans="2:15" x14ac:dyDescent="0.25">
      <c r="B19" s="6">
        <v>2023</v>
      </c>
      <c r="C19">
        <v>15</v>
      </c>
      <c r="E19" s="6">
        <v>214.3</v>
      </c>
      <c r="F19" s="28">
        <v>2.6881720430107529E-3</v>
      </c>
      <c r="K19" s="6">
        <v>2023</v>
      </c>
      <c r="L19">
        <v>30345</v>
      </c>
      <c r="N19" s="6" t="s">
        <v>264</v>
      </c>
      <c r="O19">
        <v>30</v>
      </c>
    </row>
    <row r="20" spans="2:15" x14ac:dyDescent="0.25">
      <c r="B20" s="6" t="s">
        <v>1196</v>
      </c>
      <c r="C20">
        <v>372</v>
      </c>
      <c r="E20" s="6">
        <v>213.7</v>
      </c>
      <c r="F20" s="28">
        <v>5.3763440860215058E-3</v>
      </c>
      <c r="K20" s="6" t="s">
        <v>1196</v>
      </c>
      <c r="L20">
        <v>750588</v>
      </c>
      <c r="N20" s="6" t="s">
        <v>273</v>
      </c>
      <c r="O20">
        <v>30</v>
      </c>
    </row>
    <row r="21" spans="2:15" x14ac:dyDescent="0.25">
      <c r="E21" s="6">
        <v>213.4</v>
      </c>
      <c r="F21" s="28">
        <v>2.6881720430107529E-3</v>
      </c>
      <c r="N21" s="6" t="s">
        <v>1196</v>
      </c>
      <c r="O21">
        <v>372</v>
      </c>
    </row>
    <row r="22" spans="2:15" x14ac:dyDescent="0.25">
      <c r="E22" s="6">
        <v>213</v>
      </c>
      <c r="F22" s="28">
        <v>2.6881720430107529E-3</v>
      </c>
    </row>
    <row r="23" spans="2:15" x14ac:dyDescent="0.25">
      <c r="E23" s="6">
        <v>212.9</v>
      </c>
      <c r="F23" s="28">
        <v>2.6881720430107529E-3</v>
      </c>
    </row>
    <row r="24" spans="2:15" x14ac:dyDescent="0.25">
      <c r="E24" s="6">
        <v>212.2</v>
      </c>
      <c r="F24" s="28">
        <v>5.3763440860215058E-3</v>
      </c>
    </row>
    <row r="25" spans="2:15" x14ac:dyDescent="0.25">
      <c r="E25" s="6">
        <v>211.8</v>
      </c>
      <c r="F25" s="28">
        <v>2.6881720430107529E-3</v>
      </c>
    </row>
    <row r="26" spans="2:15" x14ac:dyDescent="0.25">
      <c r="E26" s="6">
        <v>211.5</v>
      </c>
      <c r="F26" s="28">
        <v>2.6881720430107529E-3</v>
      </c>
    </row>
    <row r="27" spans="2:15" x14ac:dyDescent="0.25">
      <c r="E27" s="6">
        <v>210.9</v>
      </c>
      <c r="F27" s="28">
        <v>8.0645161290322578E-3</v>
      </c>
    </row>
    <row r="28" spans="2:15" x14ac:dyDescent="0.25">
      <c r="E28" s="6">
        <v>210.8</v>
      </c>
      <c r="F28" s="28">
        <v>2.6881720430107529E-3</v>
      </c>
    </row>
    <row r="29" spans="2:15" x14ac:dyDescent="0.25">
      <c r="E29" s="6">
        <v>210.7</v>
      </c>
      <c r="F29" s="28">
        <v>5.3763440860215058E-3</v>
      </c>
    </row>
    <row r="30" spans="2:15" x14ac:dyDescent="0.25">
      <c r="E30" s="6">
        <v>209.7</v>
      </c>
      <c r="F30" s="28">
        <v>2.6881720430107529E-3</v>
      </c>
    </row>
    <row r="31" spans="2:15" x14ac:dyDescent="0.25">
      <c r="E31" s="6">
        <v>209.4</v>
      </c>
      <c r="F31" s="28">
        <v>2.6881720430107529E-3</v>
      </c>
    </row>
    <row r="32" spans="2:15" x14ac:dyDescent="0.25">
      <c r="E32" s="6">
        <v>209.3</v>
      </c>
      <c r="F32" s="28">
        <v>2.6881720430107529E-3</v>
      </c>
    </row>
    <row r="33" spans="5:6" x14ac:dyDescent="0.25">
      <c r="E33" s="6">
        <v>209.2</v>
      </c>
      <c r="F33" s="28">
        <v>2.6881720430107529E-3</v>
      </c>
    </row>
    <row r="34" spans="5:6" x14ac:dyDescent="0.25">
      <c r="E34" s="6">
        <v>209</v>
      </c>
      <c r="F34" s="28">
        <v>2.6881720430107529E-3</v>
      </c>
    </row>
    <row r="35" spans="5:6" x14ac:dyDescent="0.25">
      <c r="E35" s="6">
        <v>208.8</v>
      </c>
      <c r="F35" s="28">
        <v>2.6881720430107529E-3</v>
      </c>
    </row>
    <row r="36" spans="5:6" x14ac:dyDescent="0.25">
      <c r="E36" s="6">
        <v>208.4</v>
      </c>
      <c r="F36" s="28">
        <v>2.6881720430107529E-3</v>
      </c>
    </row>
    <row r="37" spans="5:6" x14ac:dyDescent="0.25">
      <c r="E37" s="6">
        <v>208.3</v>
      </c>
      <c r="F37" s="28">
        <v>2.6881720430107529E-3</v>
      </c>
    </row>
    <row r="38" spans="5:6" x14ac:dyDescent="0.25">
      <c r="E38" s="6">
        <v>208</v>
      </c>
      <c r="F38" s="28">
        <v>2.6881720430107529E-3</v>
      </c>
    </row>
    <row r="39" spans="5:6" x14ac:dyDescent="0.25">
      <c r="E39" s="6">
        <v>207.7</v>
      </c>
      <c r="F39" s="28">
        <v>5.3763440860215058E-3</v>
      </c>
    </row>
    <row r="40" spans="5:6" x14ac:dyDescent="0.25">
      <c r="E40" s="6">
        <v>207.4</v>
      </c>
      <c r="F40" s="28">
        <v>5.3763440860215058E-3</v>
      </c>
    </row>
    <row r="41" spans="5:6" x14ac:dyDescent="0.25">
      <c r="E41" s="6">
        <v>207.2</v>
      </c>
      <c r="F41" s="28">
        <v>2.6881720430107529E-3</v>
      </c>
    </row>
    <row r="42" spans="5:6" x14ac:dyDescent="0.25">
      <c r="E42" s="6">
        <v>206.9</v>
      </c>
      <c r="F42" s="28">
        <v>5.3763440860215058E-3</v>
      </c>
    </row>
    <row r="43" spans="5:6" x14ac:dyDescent="0.25">
      <c r="E43" s="6">
        <v>206.8</v>
      </c>
      <c r="F43" s="28">
        <v>2.6881720430107529E-3</v>
      </c>
    </row>
    <row r="44" spans="5:6" x14ac:dyDescent="0.25">
      <c r="E44" s="6">
        <v>206.7</v>
      </c>
      <c r="F44" s="28">
        <v>2.6881720430107529E-3</v>
      </c>
    </row>
    <row r="45" spans="5:6" x14ac:dyDescent="0.25">
      <c r="E45" s="6">
        <v>206.5</v>
      </c>
      <c r="F45" s="28">
        <v>2.6881720430107529E-3</v>
      </c>
    </row>
    <row r="46" spans="5:6" x14ac:dyDescent="0.25">
      <c r="E46" s="6">
        <v>205.5</v>
      </c>
      <c r="F46" s="28">
        <v>2.6881720430107529E-3</v>
      </c>
    </row>
    <row r="47" spans="5:6" x14ac:dyDescent="0.25">
      <c r="E47" s="6">
        <v>205.2</v>
      </c>
      <c r="F47" s="28">
        <v>8.0645161290322578E-3</v>
      </c>
    </row>
    <row r="48" spans="5:6" x14ac:dyDescent="0.25">
      <c r="E48" s="6">
        <v>204.9</v>
      </c>
      <c r="F48" s="28">
        <v>2.6881720430107529E-3</v>
      </c>
    </row>
    <row r="49" spans="5:6" x14ac:dyDescent="0.25">
      <c r="E49" s="6">
        <v>204.6</v>
      </c>
      <c r="F49" s="28">
        <v>2.6881720430107529E-3</v>
      </c>
    </row>
    <row r="50" spans="5:6" x14ac:dyDescent="0.25">
      <c r="E50" s="6">
        <v>204.5</v>
      </c>
      <c r="F50" s="28">
        <v>2.6881720430107529E-3</v>
      </c>
    </row>
    <row r="51" spans="5:6" x14ac:dyDescent="0.25">
      <c r="E51" s="6">
        <v>204.3</v>
      </c>
      <c r="F51" s="28">
        <v>2.6881720430107529E-3</v>
      </c>
    </row>
    <row r="52" spans="5:6" x14ac:dyDescent="0.25">
      <c r="E52" s="6">
        <v>204.1</v>
      </c>
      <c r="F52" s="28">
        <v>2.6881720430107529E-3</v>
      </c>
    </row>
    <row r="53" spans="5:6" x14ac:dyDescent="0.25">
      <c r="E53" s="6">
        <v>204</v>
      </c>
      <c r="F53" s="28">
        <v>5.3763440860215058E-3</v>
      </c>
    </row>
    <row r="54" spans="5:6" x14ac:dyDescent="0.25">
      <c r="E54" s="6">
        <v>202.5</v>
      </c>
      <c r="F54" s="28">
        <v>5.3763440860215058E-3</v>
      </c>
    </row>
    <row r="55" spans="5:6" x14ac:dyDescent="0.25">
      <c r="E55" s="6">
        <v>202.3</v>
      </c>
      <c r="F55" s="28">
        <v>2.6881720430107529E-3</v>
      </c>
    </row>
    <row r="56" spans="5:6" x14ac:dyDescent="0.25">
      <c r="E56" s="6">
        <v>202.2</v>
      </c>
      <c r="F56" s="28">
        <v>2.6881720430107529E-3</v>
      </c>
    </row>
    <row r="57" spans="5:6" x14ac:dyDescent="0.25">
      <c r="E57" s="6">
        <v>202.1</v>
      </c>
      <c r="F57" s="28">
        <v>5.3763440860215058E-3</v>
      </c>
    </row>
    <row r="58" spans="5:6" x14ac:dyDescent="0.25">
      <c r="E58" s="6">
        <v>202</v>
      </c>
      <c r="F58" s="28">
        <v>2.6881720430107529E-3</v>
      </c>
    </row>
    <row r="59" spans="5:6" x14ac:dyDescent="0.25">
      <c r="E59" s="6">
        <v>201.6</v>
      </c>
      <c r="F59" s="28">
        <v>2.6881720430107529E-3</v>
      </c>
    </row>
    <row r="60" spans="5:6" x14ac:dyDescent="0.25">
      <c r="E60" s="6">
        <v>200.6</v>
      </c>
      <c r="F60" s="28">
        <v>2.6881720430107529E-3</v>
      </c>
    </row>
    <row r="61" spans="5:6" x14ac:dyDescent="0.25">
      <c r="E61" s="6">
        <v>200.5</v>
      </c>
      <c r="F61" s="28">
        <v>2.6881720430107529E-3</v>
      </c>
    </row>
    <row r="62" spans="5:6" x14ac:dyDescent="0.25">
      <c r="E62" s="6">
        <v>200.1</v>
      </c>
      <c r="F62" s="28">
        <v>2.6881720430107529E-3</v>
      </c>
    </row>
    <row r="63" spans="5:6" x14ac:dyDescent="0.25">
      <c r="E63" s="6">
        <v>199.8</v>
      </c>
      <c r="F63" s="28">
        <v>2.6881720430107529E-3</v>
      </c>
    </row>
    <row r="64" spans="5:6" x14ac:dyDescent="0.25">
      <c r="E64" s="6">
        <v>198.8</v>
      </c>
      <c r="F64" s="28">
        <v>2.6881720430107529E-3</v>
      </c>
    </row>
    <row r="65" spans="5:6" x14ac:dyDescent="0.25">
      <c r="E65" s="6">
        <v>198.7</v>
      </c>
      <c r="F65" s="28">
        <v>2.6881720430107529E-3</v>
      </c>
    </row>
    <row r="66" spans="5:6" x14ac:dyDescent="0.25">
      <c r="E66" s="6">
        <v>198.5</v>
      </c>
      <c r="F66" s="28">
        <v>2.6881720430107529E-3</v>
      </c>
    </row>
    <row r="67" spans="5:6" x14ac:dyDescent="0.25">
      <c r="E67" s="6">
        <v>198.1</v>
      </c>
      <c r="F67" s="28">
        <v>2.6881720430107529E-3</v>
      </c>
    </row>
    <row r="68" spans="5:6" x14ac:dyDescent="0.25">
      <c r="E68" s="6">
        <v>198</v>
      </c>
      <c r="F68" s="28">
        <v>2.6881720430107529E-3</v>
      </c>
    </row>
    <row r="69" spans="5:6" x14ac:dyDescent="0.25">
      <c r="E69" s="6">
        <v>197.8</v>
      </c>
      <c r="F69" s="28">
        <v>2.6881720430107529E-3</v>
      </c>
    </row>
    <row r="70" spans="5:6" x14ac:dyDescent="0.25">
      <c r="E70" s="6">
        <v>197.5</v>
      </c>
      <c r="F70" s="28">
        <v>2.6881720430107529E-3</v>
      </c>
    </row>
    <row r="71" spans="5:6" x14ac:dyDescent="0.25">
      <c r="E71" s="6">
        <v>197</v>
      </c>
      <c r="F71" s="28">
        <v>8.0645161290322578E-3</v>
      </c>
    </row>
    <row r="72" spans="5:6" x14ac:dyDescent="0.25">
      <c r="E72" s="6">
        <v>196.9</v>
      </c>
      <c r="F72" s="28">
        <v>2.6881720430107529E-3</v>
      </c>
    </row>
    <row r="73" spans="5:6" x14ac:dyDescent="0.25">
      <c r="E73" s="6">
        <v>195.7</v>
      </c>
      <c r="F73" s="28">
        <v>2.6881720430107529E-3</v>
      </c>
    </row>
    <row r="74" spans="5:6" x14ac:dyDescent="0.25">
      <c r="E74" s="6">
        <v>195.5</v>
      </c>
      <c r="F74" s="28">
        <v>5.3763440860215058E-3</v>
      </c>
    </row>
    <row r="75" spans="5:6" x14ac:dyDescent="0.25">
      <c r="E75" s="6">
        <v>194.8</v>
      </c>
      <c r="F75" s="28">
        <v>2.6881720430107529E-3</v>
      </c>
    </row>
    <row r="76" spans="5:6" x14ac:dyDescent="0.25">
      <c r="E76" s="6">
        <v>193.7</v>
      </c>
      <c r="F76" s="28">
        <v>2.6881720430107529E-3</v>
      </c>
    </row>
    <row r="77" spans="5:6" x14ac:dyDescent="0.25">
      <c r="E77" s="6">
        <v>193.1</v>
      </c>
      <c r="F77" s="28">
        <v>2.6881720430107529E-3</v>
      </c>
    </row>
    <row r="78" spans="5:6" x14ac:dyDescent="0.25">
      <c r="E78" s="6">
        <v>192.7</v>
      </c>
      <c r="F78" s="28">
        <v>5.3763440860215058E-3</v>
      </c>
    </row>
    <row r="79" spans="5:6" x14ac:dyDescent="0.25">
      <c r="E79" s="6">
        <v>192.2</v>
      </c>
      <c r="F79" s="28">
        <v>2.6881720430107529E-3</v>
      </c>
    </row>
    <row r="80" spans="5:6" x14ac:dyDescent="0.25">
      <c r="E80" s="6">
        <v>191.2</v>
      </c>
      <c r="F80" s="28">
        <v>2.6881720430107529E-3</v>
      </c>
    </row>
    <row r="81" spans="5:6" x14ac:dyDescent="0.25">
      <c r="E81" s="6">
        <v>191</v>
      </c>
      <c r="F81" s="28">
        <v>5.3763440860215058E-3</v>
      </c>
    </row>
    <row r="82" spans="5:6" x14ac:dyDescent="0.25">
      <c r="E82" s="6">
        <v>190.9</v>
      </c>
      <c r="F82" s="28">
        <v>2.6881720430107529E-3</v>
      </c>
    </row>
    <row r="83" spans="5:6" x14ac:dyDescent="0.25">
      <c r="E83" s="6">
        <v>190.3</v>
      </c>
      <c r="F83" s="28">
        <v>5.3763440860215058E-3</v>
      </c>
    </row>
    <row r="84" spans="5:6" x14ac:dyDescent="0.25">
      <c r="E84" s="6">
        <v>190.1</v>
      </c>
      <c r="F84" s="28">
        <v>2.6881720430107529E-3</v>
      </c>
    </row>
    <row r="85" spans="5:6" x14ac:dyDescent="0.25">
      <c r="E85" s="6">
        <v>189.4</v>
      </c>
      <c r="F85" s="28">
        <v>2.6881720430107529E-3</v>
      </c>
    </row>
    <row r="86" spans="5:6" x14ac:dyDescent="0.25">
      <c r="E86" s="6">
        <v>188.9</v>
      </c>
      <c r="F86" s="28">
        <v>2.6881720430107529E-3</v>
      </c>
    </row>
    <row r="87" spans="5:6" x14ac:dyDescent="0.25">
      <c r="E87" s="6">
        <v>188.6</v>
      </c>
      <c r="F87" s="28">
        <v>2.6881720430107529E-3</v>
      </c>
    </row>
    <row r="88" spans="5:6" x14ac:dyDescent="0.25">
      <c r="E88" s="6">
        <v>188.5</v>
      </c>
      <c r="F88" s="28">
        <v>2.6881720430107529E-3</v>
      </c>
    </row>
    <row r="89" spans="5:6" x14ac:dyDescent="0.25">
      <c r="E89" s="6">
        <v>187.5</v>
      </c>
      <c r="F89" s="28">
        <v>2.6881720430107529E-3</v>
      </c>
    </row>
    <row r="90" spans="5:6" x14ac:dyDescent="0.25">
      <c r="E90" s="6">
        <v>187.2</v>
      </c>
      <c r="F90" s="28">
        <v>2.6881720430107529E-3</v>
      </c>
    </row>
    <row r="91" spans="5:6" x14ac:dyDescent="0.25">
      <c r="E91" s="6">
        <v>187.1</v>
      </c>
      <c r="F91" s="28">
        <v>2.6881720430107529E-3</v>
      </c>
    </row>
    <row r="92" spans="5:6" x14ac:dyDescent="0.25">
      <c r="E92" s="6">
        <v>186.5</v>
      </c>
      <c r="F92" s="28">
        <v>2.6881720430107529E-3</v>
      </c>
    </row>
    <row r="93" spans="5:6" x14ac:dyDescent="0.25">
      <c r="E93" s="6">
        <v>186.3</v>
      </c>
      <c r="F93" s="28">
        <v>2.6881720430107529E-3</v>
      </c>
    </row>
    <row r="94" spans="5:6" x14ac:dyDescent="0.25">
      <c r="E94" s="6">
        <v>184.17999999999998</v>
      </c>
      <c r="F94" s="28">
        <v>1.6129032258064516E-2</v>
      </c>
    </row>
    <row r="95" spans="5:6" x14ac:dyDescent="0.25">
      <c r="E95" s="6">
        <v>184</v>
      </c>
      <c r="F95" s="28">
        <v>2.6881720430107529E-3</v>
      </c>
    </row>
    <row r="96" spans="5:6" x14ac:dyDescent="0.25">
      <c r="E96" s="6">
        <v>183.9</v>
      </c>
      <c r="F96" s="28">
        <v>2.6881720430107529E-3</v>
      </c>
    </row>
    <row r="97" spans="5:6" x14ac:dyDescent="0.25">
      <c r="E97" s="6">
        <v>167.6</v>
      </c>
      <c r="F97" s="28">
        <v>5.3763440860215058E-3</v>
      </c>
    </row>
    <row r="98" spans="5:6" x14ac:dyDescent="0.25">
      <c r="E98" s="6">
        <v>167.5</v>
      </c>
      <c r="F98" s="28">
        <v>8.0645161290322578E-3</v>
      </c>
    </row>
    <row r="99" spans="5:6" x14ac:dyDescent="0.25">
      <c r="E99" s="6">
        <v>167.4</v>
      </c>
      <c r="F99" s="28">
        <v>2.6881720430107529E-3</v>
      </c>
    </row>
    <row r="100" spans="5:6" x14ac:dyDescent="0.25">
      <c r="E100" s="6">
        <v>167.3</v>
      </c>
      <c r="F100" s="28">
        <v>2.6881720430107529E-3</v>
      </c>
    </row>
    <row r="101" spans="5:6" x14ac:dyDescent="0.25">
      <c r="E101" s="6">
        <v>167</v>
      </c>
      <c r="F101" s="28">
        <v>2.6881720430107529E-3</v>
      </c>
    </row>
    <row r="102" spans="5:6" x14ac:dyDescent="0.25">
      <c r="E102" s="6">
        <v>166.8</v>
      </c>
      <c r="F102" s="28">
        <v>2.6881720430107529E-3</v>
      </c>
    </row>
    <row r="103" spans="5:6" x14ac:dyDescent="0.25">
      <c r="E103" s="6">
        <v>165.3</v>
      </c>
      <c r="F103" s="28">
        <v>2.6881720430107529E-3</v>
      </c>
    </row>
    <row r="104" spans="5:6" x14ac:dyDescent="0.25">
      <c r="E104" s="6">
        <v>165</v>
      </c>
      <c r="F104" s="28">
        <v>2.6881720430107529E-3</v>
      </c>
    </row>
    <row r="105" spans="5:6" x14ac:dyDescent="0.25">
      <c r="E105" s="6">
        <v>164.5</v>
      </c>
      <c r="F105" s="28">
        <v>2.6881720430107529E-3</v>
      </c>
    </row>
    <row r="106" spans="5:6" x14ac:dyDescent="0.25">
      <c r="E106" s="6">
        <v>164</v>
      </c>
      <c r="F106" s="28">
        <v>2.6881720430107529E-3</v>
      </c>
    </row>
    <row r="107" spans="5:6" x14ac:dyDescent="0.25">
      <c r="E107" s="6">
        <v>163.69999999999999</v>
      </c>
      <c r="F107" s="28">
        <v>2.6881720430107529E-3</v>
      </c>
    </row>
    <row r="108" spans="5:6" x14ac:dyDescent="0.25">
      <c r="E108" s="6">
        <v>163.5</v>
      </c>
      <c r="F108" s="28">
        <v>2.6881720430107529E-3</v>
      </c>
    </row>
    <row r="109" spans="5:6" x14ac:dyDescent="0.25">
      <c r="E109" s="6">
        <v>163.19999999999999</v>
      </c>
      <c r="F109" s="28">
        <v>2.6881720430107529E-3</v>
      </c>
    </row>
    <row r="110" spans="5:6" x14ac:dyDescent="0.25">
      <c r="E110" s="6">
        <v>162.69999999999999</v>
      </c>
      <c r="F110" s="28">
        <v>2.6881720430107529E-3</v>
      </c>
    </row>
    <row r="111" spans="5:6" x14ac:dyDescent="0.25">
      <c r="E111" s="6">
        <v>162.4</v>
      </c>
      <c r="F111" s="28">
        <v>2.6881720430107529E-3</v>
      </c>
    </row>
    <row r="112" spans="5:6" x14ac:dyDescent="0.25">
      <c r="E112" s="6">
        <v>162.1</v>
      </c>
      <c r="F112" s="28">
        <v>2.6881720430107529E-3</v>
      </c>
    </row>
    <row r="113" spans="5:6" x14ac:dyDescent="0.25">
      <c r="E113" s="6">
        <v>161.9</v>
      </c>
      <c r="F113" s="28">
        <v>5.3763440860215058E-3</v>
      </c>
    </row>
    <row r="114" spans="5:6" x14ac:dyDescent="0.25">
      <c r="E114" s="6">
        <v>161.6</v>
      </c>
      <c r="F114" s="28">
        <v>2.6881720430107529E-3</v>
      </c>
    </row>
    <row r="115" spans="5:6" x14ac:dyDescent="0.25">
      <c r="E115" s="6">
        <v>161</v>
      </c>
      <c r="F115" s="28">
        <v>2.6881720430107529E-3</v>
      </c>
    </row>
    <row r="116" spans="5:6" x14ac:dyDescent="0.25">
      <c r="E116" s="6">
        <v>160.80000000000001</v>
      </c>
      <c r="F116" s="28">
        <v>2.6881720430107529E-3</v>
      </c>
    </row>
    <row r="117" spans="5:6" x14ac:dyDescent="0.25">
      <c r="E117" s="6">
        <v>160.6</v>
      </c>
      <c r="F117" s="28">
        <v>2.6881720430107529E-3</v>
      </c>
    </row>
    <row r="118" spans="5:6" x14ac:dyDescent="0.25">
      <c r="E118" s="6">
        <v>160.19999999999999</v>
      </c>
      <c r="F118" s="28">
        <v>2.6881720430107529E-3</v>
      </c>
    </row>
    <row r="119" spans="5:6" x14ac:dyDescent="0.25">
      <c r="E119" s="6">
        <v>159.80000000000001</v>
      </c>
      <c r="F119" s="28">
        <v>2.6881720430107529E-3</v>
      </c>
    </row>
    <row r="120" spans="5:6" x14ac:dyDescent="0.25">
      <c r="E120" s="6">
        <v>159.6</v>
      </c>
      <c r="F120" s="28">
        <v>2.6881720430107529E-3</v>
      </c>
    </row>
    <row r="121" spans="5:6" x14ac:dyDescent="0.25">
      <c r="E121" s="6">
        <v>159.5</v>
      </c>
      <c r="F121" s="28">
        <v>2.6881720430107529E-3</v>
      </c>
    </row>
    <row r="122" spans="5:6" x14ac:dyDescent="0.25">
      <c r="E122" s="6">
        <v>158.69999999999999</v>
      </c>
      <c r="F122" s="28">
        <v>2.6881720430107529E-3</v>
      </c>
    </row>
    <row r="123" spans="5:6" x14ac:dyDescent="0.25">
      <c r="E123" s="6">
        <v>158.5</v>
      </c>
      <c r="F123" s="28">
        <v>2.6881720430107529E-3</v>
      </c>
    </row>
    <row r="124" spans="5:6" x14ac:dyDescent="0.25">
      <c r="E124" s="6">
        <v>158.30000000000001</v>
      </c>
      <c r="F124" s="28">
        <v>2.6881720430107529E-3</v>
      </c>
    </row>
    <row r="125" spans="5:6" x14ac:dyDescent="0.25">
      <c r="E125" s="6">
        <v>156.69999999999999</v>
      </c>
      <c r="F125" s="28">
        <v>2.6881720430107529E-3</v>
      </c>
    </row>
    <row r="126" spans="5:6" x14ac:dyDescent="0.25">
      <c r="E126" s="6">
        <v>154.1</v>
      </c>
      <c r="F126" s="28">
        <v>2.6881720430107529E-3</v>
      </c>
    </row>
    <row r="127" spans="5:6" x14ac:dyDescent="0.25">
      <c r="E127" s="6">
        <v>153</v>
      </c>
      <c r="F127" s="28">
        <v>5.3763440860215058E-3</v>
      </c>
    </row>
    <row r="128" spans="5:6" x14ac:dyDescent="0.25">
      <c r="E128" s="6">
        <v>152.5</v>
      </c>
      <c r="F128" s="28">
        <v>2.6881720430107529E-3</v>
      </c>
    </row>
    <row r="129" spans="5:6" x14ac:dyDescent="0.25">
      <c r="E129" s="6">
        <v>152</v>
      </c>
      <c r="F129" s="28">
        <v>2.6881720430107529E-3</v>
      </c>
    </row>
    <row r="130" spans="5:6" x14ac:dyDescent="0.25">
      <c r="E130" s="6">
        <v>151.9</v>
      </c>
      <c r="F130" s="28">
        <v>2.6881720430107529E-3</v>
      </c>
    </row>
    <row r="131" spans="5:6" x14ac:dyDescent="0.25">
      <c r="E131" s="6">
        <v>151.4</v>
      </c>
      <c r="F131" s="28">
        <v>2.6881720430107529E-3</v>
      </c>
    </row>
    <row r="132" spans="5:6" x14ac:dyDescent="0.25">
      <c r="E132" s="6">
        <v>151.1</v>
      </c>
      <c r="F132" s="28">
        <v>2.6881720430107529E-3</v>
      </c>
    </row>
    <row r="133" spans="5:6" x14ac:dyDescent="0.25">
      <c r="E133" s="6">
        <v>150.80000000000001</v>
      </c>
      <c r="F133" s="28">
        <v>2.6881720430107529E-3</v>
      </c>
    </row>
    <row r="134" spans="5:6" x14ac:dyDescent="0.25">
      <c r="E134" s="6">
        <v>150.5</v>
      </c>
      <c r="F134" s="28">
        <v>2.6881720430107529E-3</v>
      </c>
    </row>
    <row r="135" spans="5:6" x14ac:dyDescent="0.25">
      <c r="E135" s="6">
        <v>150.1</v>
      </c>
      <c r="F135" s="28">
        <v>2.6881720430107529E-3</v>
      </c>
    </row>
    <row r="136" spans="5:6" x14ac:dyDescent="0.25">
      <c r="E136" s="6">
        <v>149.69999999999999</v>
      </c>
      <c r="F136" s="28">
        <v>2.6881720430107529E-3</v>
      </c>
    </row>
    <row r="137" spans="5:6" x14ac:dyDescent="0.25">
      <c r="E137" s="6">
        <v>149.5</v>
      </c>
      <c r="F137" s="28">
        <v>2.6881720430107529E-3</v>
      </c>
    </row>
    <row r="138" spans="5:6" x14ac:dyDescent="0.25">
      <c r="E138" s="6">
        <v>149.4</v>
      </c>
      <c r="F138" s="28">
        <v>2.6881720430107529E-3</v>
      </c>
    </row>
    <row r="139" spans="5:6" x14ac:dyDescent="0.25">
      <c r="E139" s="6">
        <v>149.30000000000001</v>
      </c>
      <c r="F139" s="28">
        <v>2.6881720430107529E-3</v>
      </c>
    </row>
    <row r="140" spans="5:6" x14ac:dyDescent="0.25">
      <c r="E140" s="6">
        <v>149.19999999999999</v>
      </c>
      <c r="F140" s="28">
        <v>2.6881720430107529E-3</v>
      </c>
    </row>
    <row r="141" spans="5:6" x14ac:dyDescent="0.25">
      <c r="E141" s="6">
        <v>149.1</v>
      </c>
      <c r="F141" s="28">
        <v>2.6881720430107529E-3</v>
      </c>
    </row>
    <row r="142" spans="5:6" x14ac:dyDescent="0.25">
      <c r="E142" s="6">
        <v>148.80000000000001</v>
      </c>
      <c r="F142" s="28">
        <v>2.6881720430107529E-3</v>
      </c>
    </row>
    <row r="143" spans="5:6" x14ac:dyDescent="0.25">
      <c r="E143" s="6">
        <v>148.69999999999999</v>
      </c>
      <c r="F143" s="28">
        <v>5.3763440860215058E-3</v>
      </c>
    </row>
    <row r="144" spans="5:6" x14ac:dyDescent="0.25">
      <c r="E144" s="6">
        <v>148.6</v>
      </c>
      <c r="F144" s="28">
        <v>2.6881720430107529E-3</v>
      </c>
    </row>
    <row r="145" spans="5:6" x14ac:dyDescent="0.25">
      <c r="E145" s="6">
        <v>148.4</v>
      </c>
      <c r="F145" s="28">
        <v>2.6881720430107529E-3</v>
      </c>
    </row>
    <row r="146" spans="5:6" x14ac:dyDescent="0.25">
      <c r="E146" s="6">
        <v>148.19999999999999</v>
      </c>
      <c r="F146" s="28">
        <v>2.6881720430107529E-3</v>
      </c>
    </row>
    <row r="147" spans="5:6" x14ac:dyDescent="0.25">
      <c r="E147" s="6">
        <v>148.1</v>
      </c>
      <c r="F147" s="28">
        <v>2.6881720430107529E-3</v>
      </c>
    </row>
    <row r="148" spans="5:6" x14ac:dyDescent="0.25">
      <c r="E148" s="6">
        <v>148</v>
      </c>
      <c r="F148" s="28">
        <v>2.6881720430107529E-3</v>
      </c>
    </row>
    <row r="149" spans="5:6" x14ac:dyDescent="0.25">
      <c r="E149" s="6">
        <v>147.80000000000001</v>
      </c>
      <c r="F149" s="28">
        <v>2.6881720430107529E-3</v>
      </c>
    </row>
    <row r="150" spans="5:6" x14ac:dyDescent="0.25">
      <c r="E150" s="6">
        <v>147.6</v>
      </c>
      <c r="F150" s="28">
        <v>2.6881720430107529E-3</v>
      </c>
    </row>
    <row r="151" spans="5:6" x14ac:dyDescent="0.25">
      <c r="E151" s="6">
        <v>147.19999999999999</v>
      </c>
      <c r="F151" s="28">
        <v>2.6881720430107529E-3</v>
      </c>
    </row>
    <row r="152" spans="5:6" x14ac:dyDescent="0.25">
      <c r="E152" s="6">
        <v>146.6</v>
      </c>
      <c r="F152" s="28">
        <v>2.6881720430107529E-3</v>
      </c>
    </row>
    <row r="153" spans="5:6" x14ac:dyDescent="0.25">
      <c r="E153" s="6">
        <v>146.4</v>
      </c>
      <c r="F153" s="28">
        <v>2.6881720430107529E-3</v>
      </c>
    </row>
    <row r="154" spans="5:6" x14ac:dyDescent="0.25">
      <c r="E154" s="6">
        <v>146.30000000000001</v>
      </c>
      <c r="F154" s="28">
        <v>2.6881720430107529E-3</v>
      </c>
    </row>
    <row r="155" spans="5:6" x14ac:dyDescent="0.25">
      <c r="E155" s="6">
        <v>145.80000000000001</v>
      </c>
      <c r="F155" s="28">
        <v>2.6881720430107529E-3</v>
      </c>
    </row>
    <row r="156" spans="5:6" x14ac:dyDescent="0.25">
      <c r="E156" s="6">
        <v>145.69999999999999</v>
      </c>
      <c r="F156" s="28">
        <v>5.3763440860215058E-3</v>
      </c>
    </row>
    <row r="157" spans="5:6" x14ac:dyDescent="0.25">
      <c r="E157" s="6">
        <v>145.5</v>
      </c>
      <c r="F157" s="28">
        <v>2.6881720430107529E-3</v>
      </c>
    </row>
    <row r="158" spans="5:6" x14ac:dyDescent="0.25">
      <c r="E158" s="6">
        <v>144.9</v>
      </c>
      <c r="F158" s="28">
        <v>2.6881720430107529E-3</v>
      </c>
    </row>
    <row r="159" spans="5:6" x14ac:dyDescent="0.25">
      <c r="E159" s="6">
        <v>144.5</v>
      </c>
      <c r="F159" s="28">
        <v>2.6881720430107529E-3</v>
      </c>
    </row>
    <row r="160" spans="5:6" x14ac:dyDescent="0.25">
      <c r="E160" s="6">
        <v>144.4</v>
      </c>
      <c r="F160" s="28">
        <v>5.3763440860215058E-3</v>
      </c>
    </row>
    <row r="161" spans="5:6" x14ac:dyDescent="0.25">
      <c r="E161" s="6">
        <v>144.30000000000001</v>
      </c>
      <c r="F161" s="28">
        <v>2.6881720430107529E-3</v>
      </c>
    </row>
    <row r="162" spans="5:6" x14ac:dyDescent="0.25">
      <c r="E162" s="6">
        <v>144.19999999999999</v>
      </c>
      <c r="F162" s="28">
        <v>8.0645161290322578E-3</v>
      </c>
    </row>
    <row r="163" spans="5:6" x14ac:dyDescent="0.25">
      <c r="E163" s="6">
        <v>144.1</v>
      </c>
      <c r="F163" s="28">
        <v>2.6881720430107529E-3</v>
      </c>
    </row>
    <row r="164" spans="5:6" x14ac:dyDescent="0.25">
      <c r="E164" s="6">
        <v>143.9</v>
      </c>
      <c r="F164" s="28">
        <v>5.3763440860215058E-3</v>
      </c>
    </row>
    <row r="165" spans="5:6" x14ac:dyDescent="0.25">
      <c r="E165" s="6">
        <v>143.80000000000001</v>
      </c>
      <c r="F165" s="28">
        <v>2.6881720430107529E-3</v>
      </c>
    </row>
    <row r="166" spans="5:6" x14ac:dyDescent="0.25">
      <c r="E166" s="6">
        <v>143.69999999999999</v>
      </c>
      <c r="F166" s="28">
        <v>1.0752688172043012E-2</v>
      </c>
    </row>
    <row r="167" spans="5:6" x14ac:dyDescent="0.25">
      <c r="E167" s="6">
        <v>143.6</v>
      </c>
      <c r="F167" s="28">
        <v>2.6881720430107529E-3</v>
      </c>
    </row>
    <row r="168" spans="5:6" x14ac:dyDescent="0.25">
      <c r="E168" s="6">
        <v>143.5</v>
      </c>
      <c r="F168" s="28">
        <v>2.6881720430107529E-3</v>
      </c>
    </row>
    <row r="169" spans="5:6" x14ac:dyDescent="0.25">
      <c r="E169" s="6">
        <v>143.4</v>
      </c>
      <c r="F169" s="28">
        <v>2.6881720430107529E-3</v>
      </c>
    </row>
    <row r="170" spans="5:6" x14ac:dyDescent="0.25">
      <c r="E170" s="6">
        <v>143.30000000000001</v>
      </c>
      <c r="F170" s="28">
        <v>2.6881720430107529E-3</v>
      </c>
    </row>
    <row r="171" spans="5:6" x14ac:dyDescent="0.25">
      <c r="E171" s="6">
        <v>143.1</v>
      </c>
      <c r="F171" s="28">
        <v>8.0645161290322578E-3</v>
      </c>
    </row>
    <row r="172" spans="5:6" x14ac:dyDescent="0.25">
      <c r="E172" s="6">
        <v>143</v>
      </c>
      <c r="F172" s="28">
        <v>5.3763440860215058E-3</v>
      </c>
    </row>
    <row r="173" spans="5:6" x14ac:dyDescent="0.25">
      <c r="E173" s="6">
        <v>142.80000000000001</v>
      </c>
      <c r="F173" s="28">
        <v>2.6881720430107529E-3</v>
      </c>
    </row>
    <row r="174" spans="5:6" x14ac:dyDescent="0.25">
      <c r="E174" s="6">
        <v>142.6</v>
      </c>
      <c r="F174" s="28">
        <v>2.6881720430107529E-3</v>
      </c>
    </row>
    <row r="175" spans="5:6" x14ac:dyDescent="0.25">
      <c r="E175" s="6">
        <v>142.5</v>
      </c>
      <c r="F175" s="28">
        <v>2.6881720430107529E-3</v>
      </c>
    </row>
    <row r="176" spans="5:6" x14ac:dyDescent="0.25">
      <c r="E176" s="6">
        <v>142.4</v>
      </c>
      <c r="F176" s="28">
        <v>5.3763440860215058E-3</v>
      </c>
    </row>
    <row r="177" spans="5:6" x14ac:dyDescent="0.25">
      <c r="E177" s="6">
        <v>142.19999999999999</v>
      </c>
      <c r="F177" s="28">
        <v>2.6881720430107529E-3</v>
      </c>
    </row>
    <row r="178" spans="5:6" x14ac:dyDescent="0.25">
      <c r="E178" s="6">
        <v>142.1</v>
      </c>
      <c r="F178" s="28">
        <v>5.3763440860215058E-3</v>
      </c>
    </row>
    <row r="179" spans="5:6" x14ac:dyDescent="0.25">
      <c r="E179" s="6">
        <v>142</v>
      </c>
      <c r="F179" s="28">
        <v>2.6881720430107529E-3</v>
      </c>
    </row>
    <row r="180" spans="5:6" x14ac:dyDescent="0.25">
      <c r="E180" s="6">
        <v>141.9</v>
      </c>
      <c r="F180" s="28">
        <v>2.6881720430107529E-3</v>
      </c>
    </row>
    <row r="181" spans="5:6" x14ac:dyDescent="0.25">
      <c r="E181" s="6">
        <v>141.6</v>
      </c>
      <c r="F181" s="28">
        <v>2.6881720430107529E-3</v>
      </c>
    </row>
    <row r="182" spans="5:6" x14ac:dyDescent="0.25">
      <c r="E182" s="6">
        <v>141.19999999999999</v>
      </c>
      <c r="F182" s="28">
        <v>2.6881720430107529E-3</v>
      </c>
    </row>
    <row r="183" spans="5:6" x14ac:dyDescent="0.25">
      <c r="E183" s="6">
        <v>140.6</v>
      </c>
      <c r="F183" s="28">
        <v>2.6881720430107529E-3</v>
      </c>
    </row>
    <row r="184" spans="5:6" x14ac:dyDescent="0.25">
      <c r="E184" s="6">
        <v>140.5</v>
      </c>
      <c r="F184" s="28">
        <v>2.6881720430107529E-3</v>
      </c>
    </row>
    <row r="185" spans="5:6" x14ac:dyDescent="0.25">
      <c r="E185" s="6">
        <v>140.30000000000001</v>
      </c>
      <c r="F185" s="28">
        <v>5.3763440860215058E-3</v>
      </c>
    </row>
    <row r="186" spans="5:6" x14ac:dyDescent="0.25">
      <c r="E186" s="6">
        <v>139.80000000000001</v>
      </c>
      <c r="F186" s="28">
        <v>2.6881720430107529E-3</v>
      </c>
    </row>
    <row r="187" spans="5:6" x14ac:dyDescent="0.25">
      <c r="E187" s="6">
        <v>139.5</v>
      </c>
      <c r="F187" s="28">
        <v>2.6881720430107529E-3</v>
      </c>
    </row>
    <row r="188" spans="5:6" x14ac:dyDescent="0.25">
      <c r="E188" s="6">
        <v>139.4</v>
      </c>
      <c r="F188" s="28">
        <v>5.3763440860215058E-3</v>
      </c>
    </row>
    <row r="189" spans="5:6" x14ac:dyDescent="0.25">
      <c r="E189" s="6">
        <v>139.30000000000001</v>
      </c>
      <c r="F189" s="28">
        <v>5.3763440860215058E-3</v>
      </c>
    </row>
    <row r="190" spans="5:6" x14ac:dyDescent="0.25">
      <c r="E190" s="6">
        <v>139.1</v>
      </c>
      <c r="F190" s="28">
        <v>2.6881720430107529E-3</v>
      </c>
    </row>
    <row r="191" spans="5:6" x14ac:dyDescent="0.25">
      <c r="E191" s="6">
        <v>139</v>
      </c>
      <c r="F191" s="28">
        <v>2.6881720430107529E-3</v>
      </c>
    </row>
    <row r="192" spans="5:6" x14ac:dyDescent="0.25">
      <c r="E192" s="6">
        <v>138.9</v>
      </c>
      <c r="F192" s="28">
        <v>2.6881720430107529E-3</v>
      </c>
    </row>
    <row r="193" spans="5:6" x14ac:dyDescent="0.25">
      <c r="E193" s="6">
        <v>138.80000000000001</v>
      </c>
      <c r="F193" s="28">
        <v>8.0645161290322578E-3</v>
      </c>
    </row>
    <row r="194" spans="5:6" x14ac:dyDescent="0.25">
      <c r="E194" s="6">
        <v>138.69999999999999</v>
      </c>
      <c r="F194" s="28">
        <v>2.6881720430107529E-3</v>
      </c>
    </row>
    <row r="195" spans="5:6" x14ac:dyDescent="0.25">
      <c r="E195" s="6">
        <v>138.6</v>
      </c>
      <c r="F195" s="28">
        <v>2.6881720430107529E-3</v>
      </c>
    </row>
    <row r="196" spans="5:6" x14ac:dyDescent="0.25">
      <c r="E196" s="6">
        <v>138.5</v>
      </c>
      <c r="F196" s="28">
        <v>2.6881720430107529E-3</v>
      </c>
    </row>
    <row r="197" spans="5:6" x14ac:dyDescent="0.25">
      <c r="E197" s="6">
        <v>138.4</v>
      </c>
      <c r="F197" s="28">
        <v>2.6881720430107529E-3</v>
      </c>
    </row>
    <row r="198" spans="5:6" x14ac:dyDescent="0.25">
      <c r="E198" s="6">
        <v>138.30000000000001</v>
      </c>
      <c r="F198" s="28">
        <v>2.6881720430107529E-3</v>
      </c>
    </row>
    <row r="199" spans="5:6" x14ac:dyDescent="0.25">
      <c r="E199" s="6">
        <v>138.19999999999999</v>
      </c>
      <c r="F199" s="28">
        <v>8.0645161290322578E-3</v>
      </c>
    </row>
    <row r="200" spans="5:6" x14ac:dyDescent="0.25">
      <c r="E200" s="6">
        <v>138</v>
      </c>
      <c r="F200" s="28">
        <v>2.6881720430107529E-3</v>
      </c>
    </row>
    <row r="201" spans="5:6" x14ac:dyDescent="0.25">
      <c r="E201" s="6">
        <v>137.9</v>
      </c>
      <c r="F201" s="28">
        <v>2.6881720430107529E-3</v>
      </c>
    </row>
    <row r="202" spans="5:6" x14ac:dyDescent="0.25">
      <c r="E202" s="6">
        <v>137.80000000000001</v>
      </c>
      <c r="F202" s="28">
        <v>5.3763440860215058E-3</v>
      </c>
    </row>
    <row r="203" spans="5:6" x14ac:dyDescent="0.25">
      <c r="E203" s="6">
        <v>137.69999999999999</v>
      </c>
      <c r="F203" s="28">
        <v>2.6881720430107529E-3</v>
      </c>
    </row>
    <row r="204" spans="5:6" x14ac:dyDescent="0.25">
      <c r="E204" s="6">
        <v>137.6</v>
      </c>
      <c r="F204" s="28">
        <v>5.3763440860215058E-3</v>
      </c>
    </row>
    <row r="205" spans="5:6" x14ac:dyDescent="0.25">
      <c r="E205" s="6">
        <v>137.5</v>
      </c>
      <c r="F205" s="28">
        <v>2.6881720430107529E-3</v>
      </c>
    </row>
    <row r="206" spans="5:6" x14ac:dyDescent="0.25">
      <c r="E206" s="6">
        <v>137.4</v>
      </c>
      <c r="F206" s="28">
        <v>2.6881720430107529E-3</v>
      </c>
    </row>
    <row r="207" spans="5:6" x14ac:dyDescent="0.25">
      <c r="E207" s="6">
        <v>137.30000000000001</v>
      </c>
      <c r="F207" s="28">
        <v>2.6881720430107529E-3</v>
      </c>
    </row>
    <row r="208" spans="5:6" x14ac:dyDescent="0.25">
      <c r="E208" s="6">
        <v>136.80000000000001</v>
      </c>
      <c r="F208" s="28">
        <v>2.6881720430107529E-3</v>
      </c>
    </row>
    <row r="209" spans="5:6" x14ac:dyDescent="0.25">
      <c r="E209" s="6">
        <v>136.30000000000001</v>
      </c>
      <c r="F209" s="28">
        <v>2.6881720430107529E-3</v>
      </c>
    </row>
    <row r="210" spans="5:6" x14ac:dyDescent="0.25">
      <c r="E210" s="6">
        <v>135.9</v>
      </c>
      <c r="F210" s="28">
        <v>2.6881720430107529E-3</v>
      </c>
    </row>
    <row r="211" spans="5:6" x14ac:dyDescent="0.25">
      <c r="E211" s="6">
        <v>135.4</v>
      </c>
      <c r="F211" s="28">
        <v>2.6881720430107529E-3</v>
      </c>
    </row>
    <row r="212" spans="5:6" x14ac:dyDescent="0.25">
      <c r="E212" s="6">
        <v>135.1</v>
      </c>
      <c r="F212" s="28">
        <v>5.3763440860215058E-3</v>
      </c>
    </row>
    <row r="213" spans="5:6" x14ac:dyDescent="0.25">
      <c r="E213" s="6">
        <v>134.4</v>
      </c>
      <c r="F213" s="28">
        <v>5.3763440860215058E-3</v>
      </c>
    </row>
    <row r="214" spans="5:6" x14ac:dyDescent="0.25">
      <c r="E214" s="6">
        <v>134.30000000000001</v>
      </c>
      <c r="F214" s="28">
        <v>2.6881720430107529E-3</v>
      </c>
    </row>
    <row r="215" spans="5:6" x14ac:dyDescent="0.25">
      <c r="E215" s="6">
        <v>134.19999999999999</v>
      </c>
      <c r="F215" s="28">
        <v>2.6881720430107529E-3</v>
      </c>
    </row>
    <row r="216" spans="5:6" x14ac:dyDescent="0.25">
      <c r="E216" s="6">
        <v>134.1</v>
      </c>
      <c r="F216" s="28">
        <v>2.6881720430107529E-3</v>
      </c>
    </row>
    <row r="217" spans="5:6" x14ac:dyDescent="0.25">
      <c r="E217" s="6">
        <v>133.69999999999999</v>
      </c>
      <c r="F217" s="28">
        <v>2.6881720430107529E-3</v>
      </c>
    </row>
    <row r="218" spans="5:6" x14ac:dyDescent="0.25">
      <c r="E218" s="6">
        <v>133.19999999999999</v>
      </c>
      <c r="F218" s="28">
        <v>2.6881720430107529E-3</v>
      </c>
    </row>
    <row r="219" spans="5:6" x14ac:dyDescent="0.25">
      <c r="E219" s="6">
        <v>132.5</v>
      </c>
      <c r="F219" s="28">
        <v>2.6881720430107529E-3</v>
      </c>
    </row>
    <row r="220" spans="5:6" x14ac:dyDescent="0.25">
      <c r="E220" s="6">
        <v>131.80000000000001</v>
      </c>
      <c r="F220" s="28">
        <v>2.6881720430107529E-3</v>
      </c>
    </row>
    <row r="221" spans="5:6" x14ac:dyDescent="0.25">
      <c r="E221" s="6">
        <v>131.69999999999999</v>
      </c>
      <c r="F221" s="28">
        <v>5.3763440860215058E-3</v>
      </c>
    </row>
    <row r="222" spans="5:6" x14ac:dyDescent="0.25">
      <c r="E222" s="6">
        <v>131.5</v>
      </c>
      <c r="F222" s="28">
        <v>2.6881720430107529E-3</v>
      </c>
    </row>
    <row r="223" spans="5:6" x14ac:dyDescent="0.25">
      <c r="E223" s="6">
        <v>131.4</v>
      </c>
      <c r="F223" s="28">
        <v>5.3763440860215058E-3</v>
      </c>
    </row>
    <row r="224" spans="5:6" x14ac:dyDescent="0.25">
      <c r="E224" s="6">
        <v>131.30000000000001</v>
      </c>
      <c r="F224" s="28">
        <v>5.3763440860215058E-3</v>
      </c>
    </row>
    <row r="225" spans="5:6" x14ac:dyDescent="0.25">
      <c r="E225" s="6">
        <v>131.1</v>
      </c>
      <c r="F225" s="28">
        <v>2.6881720430107529E-3</v>
      </c>
    </row>
    <row r="226" spans="5:6" x14ac:dyDescent="0.25">
      <c r="E226" s="6">
        <v>130.6</v>
      </c>
      <c r="F226" s="28">
        <v>2.6881720430107529E-3</v>
      </c>
    </row>
    <row r="227" spans="5:6" x14ac:dyDescent="0.25">
      <c r="E227" s="6">
        <v>130.4</v>
      </c>
      <c r="F227" s="28">
        <v>8.0645161290322578E-3</v>
      </c>
    </row>
    <row r="228" spans="5:6" x14ac:dyDescent="0.25">
      <c r="E228" s="6">
        <v>130.30000000000001</v>
      </c>
      <c r="F228" s="28">
        <v>2.6881720430107529E-3</v>
      </c>
    </row>
    <row r="229" spans="5:6" x14ac:dyDescent="0.25">
      <c r="E229" s="6">
        <v>129.80000000000001</v>
      </c>
      <c r="F229" s="28">
        <v>5.3763440860215058E-3</v>
      </c>
    </row>
    <row r="230" spans="5:6" x14ac:dyDescent="0.25">
      <c r="E230" s="6">
        <v>129.69999999999999</v>
      </c>
      <c r="F230" s="28">
        <v>2.6881720430107529E-3</v>
      </c>
    </row>
    <row r="231" spans="5:6" x14ac:dyDescent="0.25">
      <c r="E231" s="6">
        <v>129</v>
      </c>
      <c r="F231" s="28">
        <v>2.6881720430107529E-3</v>
      </c>
    </row>
    <row r="232" spans="5:6" x14ac:dyDescent="0.25">
      <c r="E232" s="6">
        <v>128.6</v>
      </c>
      <c r="F232" s="28">
        <v>2.6881720430107529E-3</v>
      </c>
    </row>
    <row r="233" spans="5:6" x14ac:dyDescent="0.25">
      <c r="E233" s="6">
        <v>128.19999999999999</v>
      </c>
      <c r="F233" s="28">
        <v>2.6881720430107529E-3</v>
      </c>
    </row>
    <row r="234" spans="5:6" x14ac:dyDescent="0.25">
      <c r="E234" s="6">
        <v>128</v>
      </c>
      <c r="F234" s="28">
        <v>2.6881720430107529E-3</v>
      </c>
    </row>
    <row r="235" spans="5:6" x14ac:dyDescent="0.25">
      <c r="E235" s="6">
        <v>127.3</v>
      </c>
      <c r="F235" s="28">
        <v>2.6881720430107529E-3</v>
      </c>
    </row>
    <row r="236" spans="5:6" x14ac:dyDescent="0.25">
      <c r="E236" s="6">
        <v>127.1</v>
      </c>
      <c r="F236" s="28">
        <v>2.6881720430107529E-3</v>
      </c>
    </row>
    <row r="237" spans="5:6" x14ac:dyDescent="0.25">
      <c r="E237" s="6">
        <v>126.7</v>
      </c>
      <c r="F237" s="28">
        <v>2.6881720430107529E-3</v>
      </c>
    </row>
    <row r="238" spans="5:6" x14ac:dyDescent="0.25">
      <c r="E238" s="6">
        <v>126.5</v>
      </c>
      <c r="F238" s="28">
        <v>2.6881720430107529E-3</v>
      </c>
    </row>
    <row r="239" spans="5:6" x14ac:dyDescent="0.25">
      <c r="E239" s="6">
        <v>126.4</v>
      </c>
      <c r="F239" s="28">
        <v>5.3763440860215058E-3</v>
      </c>
    </row>
    <row r="240" spans="5:6" x14ac:dyDescent="0.25">
      <c r="E240" s="6">
        <v>126.1</v>
      </c>
      <c r="F240" s="28">
        <v>2.6881720430107529E-3</v>
      </c>
    </row>
    <row r="241" spans="5:6" x14ac:dyDescent="0.25">
      <c r="E241" s="6">
        <v>125.9</v>
      </c>
      <c r="F241" s="28">
        <v>2.6881720430107529E-3</v>
      </c>
    </row>
    <row r="242" spans="5:6" x14ac:dyDescent="0.25">
      <c r="E242" s="6">
        <v>125.6</v>
      </c>
      <c r="F242" s="28">
        <v>2.6881720430107529E-3</v>
      </c>
    </row>
    <row r="243" spans="5:6" x14ac:dyDescent="0.25">
      <c r="E243" s="6">
        <v>125.5</v>
      </c>
      <c r="F243" s="28">
        <v>5.3763440860215058E-3</v>
      </c>
    </row>
    <row r="244" spans="5:6" x14ac:dyDescent="0.25">
      <c r="E244" s="6">
        <v>125.4</v>
      </c>
      <c r="F244" s="28">
        <v>5.3763440860215058E-3</v>
      </c>
    </row>
    <row r="245" spans="5:6" x14ac:dyDescent="0.25">
      <c r="E245" s="6">
        <v>125.1</v>
      </c>
      <c r="F245" s="28">
        <v>2.6881720430107529E-3</v>
      </c>
    </row>
    <row r="246" spans="5:6" x14ac:dyDescent="0.25">
      <c r="E246" s="6">
        <v>124.7</v>
      </c>
      <c r="F246" s="28">
        <v>5.3763440860215058E-3</v>
      </c>
    </row>
    <row r="247" spans="5:6" x14ac:dyDescent="0.25">
      <c r="E247" s="6">
        <v>124.4</v>
      </c>
      <c r="F247" s="28">
        <v>5.3763440860215058E-3</v>
      </c>
    </row>
    <row r="248" spans="5:6" x14ac:dyDescent="0.25">
      <c r="E248" s="6">
        <v>124.1</v>
      </c>
      <c r="F248" s="28">
        <v>2.6881720430107529E-3</v>
      </c>
    </row>
    <row r="249" spans="5:6" x14ac:dyDescent="0.25">
      <c r="E249" s="6">
        <v>123.9</v>
      </c>
      <c r="F249" s="28">
        <v>5.3763440860215058E-3</v>
      </c>
    </row>
    <row r="250" spans="5:6" x14ac:dyDescent="0.25">
      <c r="E250" s="6">
        <v>123.8</v>
      </c>
      <c r="F250" s="28">
        <v>2.6881720430107529E-3</v>
      </c>
    </row>
    <row r="251" spans="5:6" x14ac:dyDescent="0.25">
      <c r="E251" s="6">
        <v>123.7</v>
      </c>
      <c r="F251" s="28">
        <v>2.6881720430107529E-3</v>
      </c>
    </row>
    <row r="252" spans="5:6" x14ac:dyDescent="0.25">
      <c r="E252" s="6">
        <v>123.5</v>
      </c>
      <c r="F252" s="28">
        <v>2.6881720430107529E-3</v>
      </c>
    </row>
    <row r="253" spans="5:6" x14ac:dyDescent="0.25">
      <c r="E253" s="6">
        <v>123.2</v>
      </c>
      <c r="F253" s="28">
        <v>2.6881720430107529E-3</v>
      </c>
    </row>
    <row r="254" spans="5:6" x14ac:dyDescent="0.25">
      <c r="E254" s="6">
        <v>123.1</v>
      </c>
      <c r="F254" s="28">
        <v>5.3763440860215058E-3</v>
      </c>
    </row>
    <row r="255" spans="5:6" x14ac:dyDescent="0.25">
      <c r="E255" s="6">
        <v>122.8</v>
      </c>
      <c r="F255" s="28">
        <v>2.6881720430107529E-3</v>
      </c>
    </row>
    <row r="256" spans="5:6" x14ac:dyDescent="0.25">
      <c r="E256" s="6">
        <v>122.6</v>
      </c>
      <c r="F256" s="28">
        <v>2.6881720430107529E-3</v>
      </c>
    </row>
    <row r="257" spans="5:6" x14ac:dyDescent="0.25">
      <c r="E257" s="6">
        <v>122.5</v>
      </c>
      <c r="F257" s="28">
        <v>5.3763440860215058E-3</v>
      </c>
    </row>
    <row r="258" spans="5:6" x14ac:dyDescent="0.25">
      <c r="E258" s="6">
        <v>122.4</v>
      </c>
      <c r="F258" s="28">
        <v>5.3763440860215058E-3</v>
      </c>
    </row>
    <row r="259" spans="5:6" x14ac:dyDescent="0.25">
      <c r="E259" s="6">
        <v>122</v>
      </c>
      <c r="F259" s="28">
        <v>5.3763440860215058E-3</v>
      </c>
    </row>
    <row r="260" spans="5:6" x14ac:dyDescent="0.25">
      <c r="E260" s="6">
        <v>121.7</v>
      </c>
      <c r="F260" s="28">
        <v>2.6881720430107529E-3</v>
      </c>
    </row>
    <row r="261" spans="5:6" x14ac:dyDescent="0.25">
      <c r="E261" s="6">
        <v>121.6</v>
      </c>
      <c r="F261" s="28">
        <v>5.3763440860215058E-3</v>
      </c>
    </row>
    <row r="262" spans="5:6" x14ac:dyDescent="0.25">
      <c r="E262" s="6">
        <v>121.4</v>
      </c>
      <c r="F262" s="28">
        <v>2.6881720430107529E-3</v>
      </c>
    </row>
    <row r="263" spans="5:6" x14ac:dyDescent="0.25">
      <c r="E263" s="6">
        <v>120.4</v>
      </c>
      <c r="F263" s="28">
        <v>2.6881720430107529E-3</v>
      </c>
    </row>
    <row r="264" spans="5:6" x14ac:dyDescent="0.25">
      <c r="E264" s="6">
        <v>120.2</v>
      </c>
      <c r="F264" s="28">
        <v>2.6881720430107529E-3</v>
      </c>
    </row>
    <row r="265" spans="5:6" x14ac:dyDescent="0.25">
      <c r="E265" s="6">
        <v>120.1</v>
      </c>
      <c r="F265" s="28">
        <v>2.6881720430107529E-3</v>
      </c>
    </row>
    <row r="266" spans="5:6" x14ac:dyDescent="0.25">
      <c r="E266" s="6">
        <v>119.9</v>
      </c>
      <c r="F266" s="28">
        <v>2.6881720430107529E-3</v>
      </c>
    </row>
    <row r="267" spans="5:6" x14ac:dyDescent="0.25">
      <c r="E267" s="6">
        <v>119.3</v>
      </c>
      <c r="F267" s="28">
        <v>2.6881720430107529E-3</v>
      </c>
    </row>
    <row r="268" spans="5:6" x14ac:dyDescent="0.25">
      <c r="E268" s="6">
        <v>119.2</v>
      </c>
      <c r="F268" s="28">
        <v>5.3763440860215058E-3</v>
      </c>
    </row>
    <row r="269" spans="5:6" x14ac:dyDescent="0.25">
      <c r="E269" s="6">
        <v>119.1</v>
      </c>
      <c r="F269" s="28">
        <v>2.6881720430107529E-3</v>
      </c>
    </row>
    <row r="270" spans="5:6" x14ac:dyDescent="0.25">
      <c r="E270" s="6">
        <v>118.9</v>
      </c>
      <c r="F270" s="28">
        <v>2.6881720430107529E-3</v>
      </c>
    </row>
    <row r="271" spans="5:6" x14ac:dyDescent="0.25">
      <c r="E271" s="6">
        <v>118.8</v>
      </c>
      <c r="F271" s="28">
        <v>2.6881720430107529E-3</v>
      </c>
    </row>
    <row r="272" spans="5:6" x14ac:dyDescent="0.25">
      <c r="E272" s="6">
        <v>118.1</v>
      </c>
      <c r="F272" s="28">
        <v>8.0645161290322578E-3</v>
      </c>
    </row>
    <row r="273" spans="5:6" x14ac:dyDescent="0.25">
      <c r="E273" s="6">
        <v>117.7</v>
      </c>
      <c r="F273" s="28">
        <v>2.6881720430107529E-3</v>
      </c>
    </row>
    <row r="274" spans="5:6" x14ac:dyDescent="0.25">
      <c r="E274" s="6">
        <v>117.2</v>
      </c>
      <c r="F274" s="28">
        <v>2.6881720430107529E-3</v>
      </c>
    </row>
    <row r="275" spans="5:6" x14ac:dyDescent="0.25">
      <c r="E275" s="6">
        <v>117.1</v>
      </c>
      <c r="F275" s="28">
        <v>2.6881720430107529E-3</v>
      </c>
    </row>
    <row r="276" spans="5:6" x14ac:dyDescent="0.25">
      <c r="E276" s="6">
        <v>116.9</v>
      </c>
      <c r="F276" s="28">
        <v>2.6881720430107529E-3</v>
      </c>
    </row>
    <row r="277" spans="5:6" x14ac:dyDescent="0.25">
      <c r="E277" s="6">
        <v>116.7</v>
      </c>
      <c r="F277" s="28">
        <v>2.6881720430107529E-3</v>
      </c>
    </row>
    <row r="278" spans="5:6" x14ac:dyDescent="0.25">
      <c r="E278" s="6">
        <v>116.4</v>
      </c>
      <c r="F278" s="28">
        <v>2.6881720430107529E-3</v>
      </c>
    </row>
    <row r="279" spans="5:6" x14ac:dyDescent="0.25">
      <c r="E279" s="6">
        <v>116.3</v>
      </c>
      <c r="F279" s="28">
        <v>5.3763440860215058E-3</v>
      </c>
    </row>
    <row r="280" spans="5:6" x14ac:dyDescent="0.25">
      <c r="E280" s="6">
        <v>115.9</v>
      </c>
      <c r="F280" s="28">
        <v>2.6881720430107529E-3</v>
      </c>
    </row>
    <row r="281" spans="5:6" x14ac:dyDescent="0.25">
      <c r="E281" s="6">
        <v>115.7</v>
      </c>
      <c r="F281" s="28">
        <v>2.6881720430107529E-3</v>
      </c>
    </row>
    <row r="282" spans="5:6" x14ac:dyDescent="0.25">
      <c r="E282" s="6">
        <v>115.4</v>
      </c>
      <c r="F282" s="28">
        <v>8.0645161290322578E-3</v>
      </c>
    </row>
    <row r="283" spans="5:6" x14ac:dyDescent="0.25">
      <c r="E283" s="6">
        <v>114.9</v>
      </c>
      <c r="F283" s="28">
        <v>8.0645161290322578E-3</v>
      </c>
    </row>
    <row r="284" spans="5:6" x14ac:dyDescent="0.25">
      <c r="E284" s="6">
        <v>114.2</v>
      </c>
      <c r="F284" s="28">
        <v>2.6881720430107529E-3</v>
      </c>
    </row>
    <row r="285" spans="5:6" x14ac:dyDescent="0.25">
      <c r="E285" s="6">
        <v>113.4</v>
      </c>
      <c r="F285" s="28">
        <v>2.6881720430107529E-3</v>
      </c>
    </row>
    <row r="286" spans="5:6" x14ac:dyDescent="0.25">
      <c r="E286" s="6">
        <v>112.9</v>
      </c>
      <c r="F286" s="28">
        <v>2.6881720430107529E-3</v>
      </c>
    </row>
    <row r="287" spans="5:6" x14ac:dyDescent="0.25">
      <c r="E287" s="6">
        <v>112.1</v>
      </c>
      <c r="F287" s="28">
        <v>2.6881720430107529E-3</v>
      </c>
    </row>
    <row r="288" spans="5:6" x14ac:dyDescent="0.25">
      <c r="E288" s="6">
        <v>111.4</v>
      </c>
      <c r="F288" s="28">
        <v>2.6881720430107529E-3</v>
      </c>
    </row>
    <row r="289" spans="5:6" x14ac:dyDescent="0.25">
      <c r="E289" s="6">
        <v>111.3</v>
      </c>
      <c r="F289" s="28">
        <v>2.6881720430107529E-3</v>
      </c>
    </row>
    <row r="290" spans="5:6" x14ac:dyDescent="0.25">
      <c r="E290" s="6">
        <v>110.9</v>
      </c>
      <c r="F290" s="28">
        <v>2.6881720430107529E-3</v>
      </c>
    </row>
    <row r="291" spans="5:6" x14ac:dyDescent="0.25">
      <c r="E291" s="6">
        <v>110.2</v>
      </c>
      <c r="F291" s="28">
        <v>2.6881720430107529E-3</v>
      </c>
    </row>
    <row r="292" spans="5:6" x14ac:dyDescent="0.25">
      <c r="E292" s="6">
        <v>109.8</v>
      </c>
      <c r="F292" s="28">
        <v>2.6881720430107529E-3</v>
      </c>
    </row>
    <row r="293" spans="5:6" x14ac:dyDescent="0.25">
      <c r="E293" s="6">
        <v>109.7</v>
      </c>
      <c r="F293" s="28">
        <v>2.6881720430107529E-3</v>
      </c>
    </row>
    <row r="294" spans="5:6" x14ac:dyDescent="0.25">
      <c r="E294" s="6">
        <v>109.5</v>
      </c>
      <c r="F294" s="28">
        <v>2.6881720430107529E-3</v>
      </c>
    </row>
    <row r="295" spans="5:6" x14ac:dyDescent="0.25">
      <c r="E295" s="6">
        <v>109.1</v>
      </c>
      <c r="F295" s="28">
        <v>2.6881720430107529E-3</v>
      </c>
    </row>
    <row r="296" spans="5:6" x14ac:dyDescent="0.25">
      <c r="E296" s="6">
        <v>108.8</v>
      </c>
      <c r="F296" s="28">
        <v>2.6881720430107529E-3</v>
      </c>
    </row>
    <row r="297" spans="5:6" x14ac:dyDescent="0.25">
      <c r="E297" s="6">
        <v>108.7</v>
      </c>
      <c r="F297" s="28">
        <v>2.6881720430107529E-3</v>
      </c>
    </row>
    <row r="298" spans="5:6" x14ac:dyDescent="0.25">
      <c r="E298" s="6">
        <v>107.3</v>
      </c>
      <c r="F298" s="28">
        <v>2.6881720430107529E-3</v>
      </c>
    </row>
    <row r="299" spans="5:6" x14ac:dyDescent="0.25">
      <c r="E299" s="6">
        <v>106.3</v>
      </c>
      <c r="F299" s="28">
        <v>2.6881720430107529E-3</v>
      </c>
    </row>
    <row r="300" spans="5:6" x14ac:dyDescent="0.25">
      <c r="E300" s="6" t="s">
        <v>1196</v>
      </c>
      <c r="F300" s="2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602FE-46A6-41EE-88B9-0B1E03041FDD}">
  <sheetPr filterMode="1"/>
  <dimension ref="A1:G373"/>
  <sheetViews>
    <sheetView workbookViewId="0">
      <selection activeCell="I257" sqref="I257"/>
    </sheetView>
  </sheetViews>
  <sheetFormatPr defaultRowHeight="15" x14ac:dyDescent="0.25"/>
  <cols>
    <col min="1" max="1" width="11.28515625" bestFit="1" customWidth="1"/>
    <col min="2" max="2" width="7.28515625" bestFit="1" customWidth="1"/>
    <col min="3" max="3" width="9.7109375" bestFit="1" customWidth="1"/>
    <col min="4" max="4" width="17.85546875" bestFit="1" customWidth="1"/>
    <col min="5" max="5" width="9.42578125" bestFit="1" customWidth="1"/>
    <col min="6" max="7" width="12" bestFit="1" customWidth="1"/>
  </cols>
  <sheetData>
    <row r="1" spans="1:7" ht="15.75" x14ac:dyDescent="0.25">
      <c r="A1" s="1" t="s">
        <v>30</v>
      </c>
      <c r="B1" s="1" t="s">
        <v>31</v>
      </c>
      <c r="C1" s="1" t="s">
        <v>32</v>
      </c>
      <c r="D1" s="1" t="s">
        <v>1209</v>
      </c>
      <c r="E1" s="1" t="s">
        <v>53</v>
      </c>
      <c r="F1" s="1" t="s">
        <v>1253</v>
      </c>
      <c r="G1" s="1" t="s">
        <v>1251</v>
      </c>
    </row>
    <row r="2" spans="1:7" hidden="1" x14ac:dyDescent="0.25">
      <c r="A2" t="s">
        <v>60</v>
      </c>
      <c r="B2">
        <v>2013</v>
      </c>
      <c r="C2" t="s">
        <v>62</v>
      </c>
      <c r="D2">
        <v>1371.6999999999998</v>
      </c>
      <c r="E2">
        <v>104</v>
      </c>
      <c r="F2">
        <v>1253.5999999999999</v>
      </c>
      <c r="G2">
        <f>SUM(D2:F2)</f>
        <v>2729.2999999999997</v>
      </c>
    </row>
    <row r="3" spans="1:7" hidden="1" x14ac:dyDescent="0.25">
      <c r="A3" t="s">
        <v>85</v>
      </c>
      <c r="B3">
        <v>2013</v>
      </c>
      <c r="C3" t="s">
        <v>62</v>
      </c>
      <c r="D3">
        <v>1376.4</v>
      </c>
      <c r="E3">
        <v>104.1</v>
      </c>
      <c r="F3">
        <v>1250</v>
      </c>
      <c r="G3">
        <f t="shared" ref="G3:G66" si="0">SUM(D3:F3)</f>
        <v>2730.5</v>
      </c>
    </row>
    <row r="4" spans="1:7" hidden="1" x14ac:dyDescent="0.25">
      <c r="A4" t="s">
        <v>104</v>
      </c>
      <c r="B4">
        <v>2013</v>
      </c>
      <c r="C4" t="s">
        <v>62</v>
      </c>
      <c r="D4">
        <v>1373.3000000000002</v>
      </c>
      <c r="E4">
        <v>104</v>
      </c>
      <c r="F4">
        <v>1252</v>
      </c>
      <c r="G4">
        <f t="shared" si="0"/>
        <v>2729.3</v>
      </c>
    </row>
    <row r="5" spans="1:7" hidden="1" x14ac:dyDescent="0.25">
      <c r="A5" t="s">
        <v>60</v>
      </c>
      <c r="B5">
        <v>2013</v>
      </c>
      <c r="C5" t="s">
        <v>116</v>
      </c>
      <c r="D5">
        <v>1380.3999999999999</v>
      </c>
      <c r="E5">
        <v>104.4</v>
      </c>
      <c r="F5">
        <v>1258.8</v>
      </c>
      <c r="G5">
        <f t="shared" si="0"/>
        <v>2743.6</v>
      </c>
    </row>
    <row r="6" spans="1:7" hidden="1" x14ac:dyDescent="0.25">
      <c r="A6" t="s">
        <v>85</v>
      </c>
      <c r="B6">
        <v>2013</v>
      </c>
      <c r="C6" t="s">
        <v>116</v>
      </c>
      <c r="D6">
        <v>1390.6000000000001</v>
      </c>
      <c r="E6">
        <v>104.7</v>
      </c>
      <c r="F6">
        <v>1255.8</v>
      </c>
      <c r="G6">
        <f t="shared" si="0"/>
        <v>2751.1000000000004</v>
      </c>
    </row>
    <row r="7" spans="1:7" hidden="1" x14ac:dyDescent="0.25">
      <c r="A7" t="s">
        <v>104</v>
      </c>
      <c r="B7">
        <v>2013</v>
      </c>
      <c r="C7" t="s">
        <v>116</v>
      </c>
      <c r="D7">
        <v>1384.2</v>
      </c>
      <c r="E7">
        <v>104.5</v>
      </c>
      <c r="F7">
        <v>1257.6000000000001</v>
      </c>
      <c r="G7">
        <f t="shared" si="0"/>
        <v>2746.3</v>
      </c>
    </row>
    <row r="8" spans="1:7" hidden="1" x14ac:dyDescent="0.25">
      <c r="A8" t="s">
        <v>60</v>
      </c>
      <c r="B8">
        <v>2013</v>
      </c>
      <c r="C8" t="s">
        <v>138</v>
      </c>
      <c r="D8">
        <v>1382.2</v>
      </c>
      <c r="E8">
        <v>104.7</v>
      </c>
      <c r="F8">
        <v>1262.3</v>
      </c>
      <c r="G8">
        <f t="shared" si="0"/>
        <v>2749.2</v>
      </c>
    </row>
    <row r="9" spans="1:7" hidden="1" x14ac:dyDescent="0.25">
      <c r="A9" t="s">
        <v>85</v>
      </c>
      <c r="B9">
        <v>2013</v>
      </c>
      <c r="C9" t="s">
        <v>138</v>
      </c>
      <c r="D9">
        <v>1386.8</v>
      </c>
      <c r="E9">
        <v>105.2</v>
      </c>
      <c r="F9">
        <v>1261.0000000000002</v>
      </c>
      <c r="G9">
        <f t="shared" si="0"/>
        <v>2753</v>
      </c>
    </row>
    <row r="10" spans="1:7" hidden="1" x14ac:dyDescent="0.25">
      <c r="A10" t="s">
        <v>104</v>
      </c>
      <c r="B10">
        <v>2013</v>
      </c>
      <c r="C10" t="s">
        <v>138</v>
      </c>
      <c r="D10">
        <v>1384.0000000000002</v>
      </c>
      <c r="E10">
        <v>104.9</v>
      </c>
      <c r="F10">
        <v>1261.7</v>
      </c>
      <c r="G10">
        <f t="shared" si="0"/>
        <v>2750.6000000000004</v>
      </c>
    </row>
    <row r="11" spans="1:7" hidden="1" x14ac:dyDescent="0.25">
      <c r="A11" t="s">
        <v>60</v>
      </c>
      <c r="B11">
        <v>2013</v>
      </c>
      <c r="C11" t="s">
        <v>154</v>
      </c>
      <c r="D11">
        <v>1385.8</v>
      </c>
      <c r="E11">
        <v>105.1</v>
      </c>
      <c r="F11">
        <v>1264.7</v>
      </c>
      <c r="G11">
        <f t="shared" si="0"/>
        <v>2755.6</v>
      </c>
    </row>
    <row r="12" spans="1:7" hidden="1" x14ac:dyDescent="0.25">
      <c r="A12" t="s">
        <v>85</v>
      </c>
      <c r="B12">
        <v>2013</v>
      </c>
      <c r="C12" t="s">
        <v>154</v>
      </c>
      <c r="D12">
        <v>1397.6999999999998</v>
      </c>
      <c r="E12">
        <v>105.7</v>
      </c>
      <c r="F12">
        <v>1266.3999999999999</v>
      </c>
      <c r="G12">
        <f t="shared" si="0"/>
        <v>2769.7999999999997</v>
      </c>
    </row>
    <row r="13" spans="1:7" hidden="1" x14ac:dyDescent="0.25">
      <c r="A13" t="s">
        <v>104</v>
      </c>
      <c r="B13">
        <v>2013</v>
      </c>
      <c r="C13" t="s">
        <v>154</v>
      </c>
      <c r="D13">
        <v>1390.2</v>
      </c>
      <c r="E13">
        <v>105.3</v>
      </c>
      <c r="F13">
        <v>1265.3</v>
      </c>
      <c r="G13">
        <f t="shared" si="0"/>
        <v>2760.8</v>
      </c>
    </row>
    <row r="14" spans="1:7" hidden="1" x14ac:dyDescent="0.25">
      <c r="A14" t="s">
        <v>60</v>
      </c>
      <c r="B14">
        <v>2013</v>
      </c>
      <c r="C14" t="s">
        <v>167</v>
      </c>
      <c r="D14">
        <v>1394</v>
      </c>
      <c r="E14">
        <v>105.7</v>
      </c>
      <c r="F14">
        <v>1269.6999999999998</v>
      </c>
      <c r="G14">
        <f t="shared" si="0"/>
        <v>2769.3999999999996</v>
      </c>
    </row>
    <row r="15" spans="1:7" hidden="1" x14ac:dyDescent="0.25">
      <c r="A15" t="s">
        <v>85</v>
      </c>
      <c r="B15">
        <v>2013</v>
      </c>
      <c r="C15" t="s">
        <v>167</v>
      </c>
      <c r="D15">
        <v>1417.1999999999998</v>
      </c>
      <c r="E15">
        <v>106.2</v>
      </c>
      <c r="F15">
        <v>1269.8</v>
      </c>
      <c r="G15">
        <f t="shared" si="0"/>
        <v>2793.2</v>
      </c>
    </row>
    <row r="16" spans="1:7" hidden="1" x14ac:dyDescent="0.25">
      <c r="A16" t="s">
        <v>104</v>
      </c>
      <c r="B16">
        <v>2013</v>
      </c>
      <c r="C16" t="s">
        <v>167</v>
      </c>
      <c r="D16">
        <v>1402.1999999999998</v>
      </c>
      <c r="E16">
        <v>105.9</v>
      </c>
      <c r="F16">
        <v>1269.4999999999998</v>
      </c>
      <c r="G16">
        <f t="shared" si="0"/>
        <v>2777.5999999999995</v>
      </c>
    </row>
    <row r="17" spans="1:7" hidden="1" x14ac:dyDescent="0.25">
      <c r="A17" t="s">
        <v>60</v>
      </c>
      <c r="B17">
        <v>2013</v>
      </c>
      <c r="C17" t="s">
        <v>177</v>
      </c>
      <c r="D17">
        <v>1420</v>
      </c>
      <c r="E17">
        <v>106.3</v>
      </c>
      <c r="F17">
        <v>1284.7</v>
      </c>
      <c r="G17">
        <f t="shared" si="0"/>
        <v>2811</v>
      </c>
    </row>
    <row r="18" spans="1:7" hidden="1" x14ac:dyDescent="0.25">
      <c r="A18" t="s">
        <v>85</v>
      </c>
      <c r="B18">
        <v>2013</v>
      </c>
      <c r="C18" t="s">
        <v>177</v>
      </c>
      <c r="D18">
        <v>1464.6000000000001</v>
      </c>
      <c r="E18">
        <v>106.5</v>
      </c>
      <c r="F18">
        <v>1286.4000000000001</v>
      </c>
      <c r="G18">
        <f t="shared" si="0"/>
        <v>2857.5</v>
      </c>
    </row>
    <row r="19" spans="1:7" hidden="1" x14ac:dyDescent="0.25">
      <c r="A19" t="s">
        <v>104</v>
      </c>
      <c r="B19">
        <v>2013</v>
      </c>
      <c r="C19" t="s">
        <v>177</v>
      </c>
      <c r="D19">
        <v>1436</v>
      </c>
      <c r="E19">
        <v>106.4</v>
      </c>
      <c r="F19">
        <v>1285.3999999999999</v>
      </c>
      <c r="G19">
        <f t="shared" si="0"/>
        <v>2827.8</v>
      </c>
    </row>
    <row r="20" spans="1:7" hidden="1" x14ac:dyDescent="0.25">
      <c r="A20" t="s">
        <v>60</v>
      </c>
      <c r="B20">
        <v>2013</v>
      </c>
      <c r="C20" t="s">
        <v>194</v>
      </c>
      <c r="D20">
        <v>1445.8999999999996</v>
      </c>
      <c r="E20">
        <v>106.9</v>
      </c>
      <c r="F20">
        <v>1295.5999999999999</v>
      </c>
      <c r="G20">
        <f t="shared" si="0"/>
        <v>2848.3999999999996</v>
      </c>
    </row>
    <row r="21" spans="1:7" hidden="1" x14ac:dyDescent="0.25">
      <c r="A21" t="s">
        <v>85</v>
      </c>
      <c r="B21">
        <v>2013</v>
      </c>
      <c r="C21" t="s">
        <v>194</v>
      </c>
      <c r="D21">
        <v>1489.4</v>
      </c>
      <c r="E21">
        <v>107.1</v>
      </c>
      <c r="F21">
        <v>1297</v>
      </c>
      <c r="G21">
        <f t="shared" si="0"/>
        <v>2893.5</v>
      </c>
    </row>
    <row r="22" spans="1:7" hidden="1" x14ac:dyDescent="0.25">
      <c r="A22" t="s">
        <v>104</v>
      </c>
      <c r="B22">
        <v>2013</v>
      </c>
      <c r="C22" t="s">
        <v>194</v>
      </c>
      <c r="D22">
        <v>1461.3999999999999</v>
      </c>
      <c r="E22">
        <v>107</v>
      </c>
      <c r="F22">
        <v>1296.4000000000001</v>
      </c>
      <c r="G22">
        <f t="shared" si="0"/>
        <v>2864.8</v>
      </c>
    </row>
    <row r="23" spans="1:7" hidden="1" x14ac:dyDescent="0.25">
      <c r="A23" t="s">
        <v>60</v>
      </c>
      <c r="B23">
        <v>2013</v>
      </c>
      <c r="C23" t="s">
        <v>213</v>
      </c>
      <c r="D23">
        <v>1462.5</v>
      </c>
      <c r="E23">
        <v>107.5</v>
      </c>
      <c r="F23">
        <v>1306.5999999999999</v>
      </c>
      <c r="G23">
        <f t="shared" si="0"/>
        <v>2876.6</v>
      </c>
    </row>
    <row r="24" spans="1:7" hidden="1" x14ac:dyDescent="0.25">
      <c r="A24" t="s">
        <v>85</v>
      </c>
      <c r="B24">
        <v>2013</v>
      </c>
      <c r="C24" t="s">
        <v>213</v>
      </c>
      <c r="D24">
        <v>1506.1000000000001</v>
      </c>
      <c r="E24">
        <v>107.6</v>
      </c>
      <c r="F24">
        <v>1308.0999999999999</v>
      </c>
      <c r="G24">
        <f t="shared" si="0"/>
        <v>2921.8</v>
      </c>
    </row>
    <row r="25" spans="1:7" hidden="1" x14ac:dyDescent="0.25">
      <c r="A25" t="s">
        <v>104</v>
      </c>
      <c r="B25">
        <v>2013</v>
      </c>
      <c r="C25" t="s">
        <v>213</v>
      </c>
      <c r="D25">
        <v>1477.4</v>
      </c>
      <c r="E25">
        <v>107.5</v>
      </c>
      <c r="F25">
        <v>1307.4000000000003</v>
      </c>
      <c r="G25">
        <f t="shared" si="0"/>
        <v>2892.3</v>
      </c>
    </row>
    <row r="26" spans="1:7" hidden="1" x14ac:dyDescent="0.25">
      <c r="A26" t="s">
        <v>60</v>
      </c>
      <c r="B26">
        <v>2013</v>
      </c>
      <c r="C26" t="s">
        <v>228</v>
      </c>
      <c r="D26">
        <v>1488.5000000000002</v>
      </c>
      <c r="E26">
        <v>108.3</v>
      </c>
      <c r="F26">
        <v>1320.9</v>
      </c>
      <c r="G26">
        <f t="shared" si="0"/>
        <v>2917.7000000000003</v>
      </c>
    </row>
    <row r="27" spans="1:7" hidden="1" x14ac:dyDescent="0.25">
      <c r="A27" t="s">
        <v>85</v>
      </c>
      <c r="B27">
        <v>2013</v>
      </c>
      <c r="C27" t="s">
        <v>228</v>
      </c>
      <c r="D27">
        <v>1500.4</v>
      </c>
      <c r="E27">
        <v>107.9</v>
      </c>
      <c r="F27">
        <v>1318.5000000000002</v>
      </c>
      <c r="G27">
        <f t="shared" si="0"/>
        <v>2926.8</v>
      </c>
    </row>
    <row r="28" spans="1:7" hidden="1" x14ac:dyDescent="0.25">
      <c r="A28" t="s">
        <v>104</v>
      </c>
      <c r="B28">
        <v>2013</v>
      </c>
      <c r="C28" t="s">
        <v>228</v>
      </c>
      <c r="D28">
        <v>1491.6999999999998</v>
      </c>
      <c r="E28">
        <v>108.1</v>
      </c>
      <c r="F28">
        <v>1320.1</v>
      </c>
      <c r="G28">
        <f t="shared" si="0"/>
        <v>2919.8999999999996</v>
      </c>
    </row>
    <row r="29" spans="1:7" hidden="1" x14ac:dyDescent="0.25">
      <c r="A29" t="s">
        <v>60</v>
      </c>
      <c r="B29">
        <v>2013</v>
      </c>
      <c r="C29" t="s">
        <v>238</v>
      </c>
      <c r="D29">
        <v>1508</v>
      </c>
      <c r="E29">
        <v>108.9</v>
      </c>
      <c r="F29">
        <v>1328.3999999999999</v>
      </c>
      <c r="G29">
        <f t="shared" si="0"/>
        <v>2945.3</v>
      </c>
    </row>
    <row r="30" spans="1:7" hidden="1" x14ac:dyDescent="0.25">
      <c r="A30" t="s">
        <v>85</v>
      </c>
      <c r="B30">
        <v>2013</v>
      </c>
      <c r="C30" t="s">
        <v>238</v>
      </c>
      <c r="D30">
        <v>1517.1999999999998</v>
      </c>
      <c r="E30">
        <v>108.2</v>
      </c>
      <c r="F30">
        <v>1323.8000000000002</v>
      </c>
      <c r="G30">
        <f t="shared" si="0"/>
        <v>2949.2</v>
      </c>
    </row>
    <row r="31" spans="1:7" hidden="1" x14ac:dyDescent="0.25">
      <c r="A31" t="s">
        <v>104</v>
      </c>
      <c r="B31">
        <v>2013</v>
      </c>
      <c r="C31" t="s">
        <v>238</v>
      </c>
      <c r="D31">
        <v>1510.2000000000003</v>
      </c>
      <c r="E31">
        <v>108.6</v>
      </c>
      <c r="F31">
        <v>1326.4</v>
      </c>
      <c r="G31">
        <f t="shared" si="0"/>
        <v>2945.2000000000003</v>
      </c>
    </row>
    <row r="32" spans="1:7" hidden="1" x14ac:dyDescent="0.25">
      <c r="A32" t="s">
        <v>60</v>
      </c>
      <c r="B32">
        <v>2013</v>
      </c>
      <c r="C32" t="s">
        <v>264</v>
      </c>
      <c r="D32">
        <v>1536.8</v>
      </c>
      <c r="E32">
        <v>109.7</v>
      </c>
      <c r="F32">
        <v>1337.2</v>
      </c>
      <c r="G32">
        <f t="shared" si="0"/>
        <v>2983.7</v>
      </c>
    </row>
    <row r="33" spans="1:7" hidden="1" x14ac:dyDescent="0.25">
      <c r="A33" t="s">
        <v>85</v>
      </c>
      <c r="B33">
        <v>2013</v>
      </c>
      <c r="C33" t="s">
        <v>264</v>
      </c>
      <c r="D33">
        <v>1544.6</v>
      </c>
      <c r="E33">
        <v>108.6</v>
      </c>
      <c r="F33">
        <v>1329.7</v>
      </c>
      <c r="G33">
        <f t="shared" si="0"/>
        <v>2982.8999999999996</v>
      </c>
    </row>
    <row r="34" spans="1:7" hidden="1" x14ac:dyDescent="0.25">
      <c r="A34" t="s">
        <v>104</v>
      </c>
      <c r="B34">
        <v>2013</v>
      </c>
      <c r="C34" t="s">
        <v>264</v>
      </c>
      <c r="D34">
        <v>1538.8</v>
      </c>
      <c r="E34">
        <v>109.3</v>
      </c>
      <c r="F34">
        <v>1333.9</v>
      </c>
      <c r="G34">
        <f t="shared" si="0"/>
        <v>2982</v>
      </c>
    </row>
    <row r="35" spans="1:7" hidden="1" x14ac:dyDescent="0.25">
      <c r="A35" t="s">
        <v>60</v>
      </c>
      <c r="B35">
        <v>2013</v>
      </c>
      <c r="C35" t="s">
        <v>273</v>
      </c>
      <c r="D35">
        <v>1509</v>
      </c>
      <c r="E35">
        <v>110.1</v>
      </c>
      <c r="F35">
        <v>1343.3999999999999</v>
      </c>
      <c r="G35">
        <f t="shared" si="0"/>
        <v>2962.5</v>
      </c>
    </row>
    <row r="36" spans="1:7" hidden="1" x14ac:dyDescent="0.25">
      <c r="A36" t="s">
        <v>85</v>
      </c>
      <c r="B36">
        <v>2013</v>
      </c>
      <c r="C36" t="s">
        <v>273</v>
      </c>
      <c r="D36">
        <v>1504.4</v>
      </c>
      <c r="E36">
        <v>109</v>
      </c>
      <c r="F36">
        <v>1333.7</v>
      </c>
      <c r="G36">
        <f t="shared" si="0"/>
        <v>2947.1000000000004</v>
      </c>
    </row>
    <row r="37" spans="1:7" hidden="1" x14ac:dyDescent="0.25">
      <c r="A37" t="s">
        <v>104</v>
      </c>
      <c r="B37">
        <v>2013</v>
      </c>
      <c r="C37" t="s">
        <v>273</v>
      </c>
      <c r="D37">
        <v>1507.3000000000002</v>
      </c>
      <c r="E37">
        <v>109.7</v>
      </c>
      <c r="F37">
        <v>1339.2</v>
      </c>
      <c r="G37">
        <f t="shared" si="0"/>
        <v>2956.2000000000003</v>
      </c>
    </row>
    <row r="38" spans="1:7" hidden="1" x14ac:dyDescent="0.25">
      <c r="A38" t="s">
        <v>60</v>
      </c>
      <c r="B38">
        <v>2014</v>
      </c>
      <c r="C38" t="s">
        <v>62</v>
      </c>
      <c r="D38">
        <v>1486.6000000000001</v>
      </c>
      <c r="E38">
        <v>110.6</v>
      </c>
      <c r="F38">
        <v>1349.1999999999998</v>
      </c>
      <c r="G38">
        <f t="shared" si="0"/>
        <v>2946.3999999999996</v>
      </c>
    </row>
    <row r="39" spans="1:7" hidden="1" x14ac:dyDescent="0.25">
      <c r="A39" t="s">
        <v>85</v>
      </c>
      <c r="B39">
        <v>2014</v>
      </c>
      <c r="C39" t="s">
        <v>62</v>
      </c>
      <c r="D39">
        <v>1484.3</v>
      </c>
      <c r="E39">
        <v>109.7</v>
      </c>
      <c r="F39">
        <v>1341.1999999999998</v>
      </c>
      <c r="G39">
        <f t="shared" si="0"/>
        <v>2935.2</v>
      </c>
    </row>
    <row r="40" spans="1:7" hidden="1" x14ac:dyDescent="0.25">
      <c r="A40" t="s">
        <v>104</v>
      </c>
      <c r="B40">
        <v>2014</v>
      </c>
      <c r="C40" t="s">
        <v>62</v>
      </c>
      <c r="D40">
        <v>1485.7999999999997</v>
      </c>
      <c r="E40">
        <v>110.3</v>
      </c>
      <c r="F40">
        <v>1345.8</v>
      </c>
      <c r="G40">
        <f t="shared" si="0"/>
        <v>2941.8999999999996</v>
      </c>
    </row>
    <row r="41" spans="1:7" hidden="1" x14ac:dyDescent="0.25">
      <c r="A41" t="s">
        <v>60</v>
      </c>
      <c r="B41">
        <v>2014</v>
      </c>
      <c r="C41" t="s">
        <v>116</v>
      </c>
      <c r="D41">
        <v>1482.2</v>
      </c>
      <c r="E41">
        <v>110.9</v>
      </c>
      <c r="F41">
        <v>1353.4</v>
      </c>
      <c r="G41">
        <f t="shared" si="0"/>
        <v>2946.5</v>
      </c>
    </row>
    <row r="42" spans="1:7" hidden="1" x14ac:dyDescent="0.25">
      <c r="A42" t="s">
        <v>85</v>
      </c>
      <c r="B42">
        <v>2014</v>
      </c>
      <c r="C42" t="s">
        <v>116</v>
      </c>
      <c r="D42">
        <v>1476</v>
      </c>
      <c r="E42">
        <v>110.4</v>
      </c>
      <c r="F42">
        <v>1347</v>
      </c>
      <c r="G42">
        <f t="shared" si="0"/>
        <v>2933.4</v>
      </c>
    </row>
    <row r="43" spans="1:7" hidden="1" x14ac:dyDescent="0.25">
      <c r="A43" t="s">
        <v>104</v>
      </c>
      <c r="B43">
        <v>2014</v>
      </c>
      <c r="C43" t="s">
        <v>116</v>
      </c>
      <c r="D43">
        <v>1480.1</v>
      </c>
      <c r="E43">
        <v>110.7</v>
      </c>
      <c r="F43">
        <v>1350.6000000000001</v>
      </c>
      <c r="G43">
        <f t="shared" si="0"/>
        <v>2941.4</v>
      </c>
    </row>
    <row r="44" spans="1:7" hidden="1" x14ac:dyDescent="0.25">
      <c r="A44" t="s">
        <v>60</v>
      </c>
      <c r="B44">
        <v>2014</v>
      </c>
      <c r="C44" t="s">
        <v>138</v>
      </c>
      <c r="D44">
        <v>1491.4</v>
      </c>
      <c r="E44">
        <v>111.4</v>
      </c>
      <c r="F44">
        <v>1358.2000000000003</v>
      </c>
      <c r="G44">
        <f t="shared" si="0"/>
        <v>2961.0000000000005</v>
      </c>
    </row>
    <row r="45" spans="1:7" hidden="1" x14ac:dyDescent="0.25">
      <c r="A45" t="s">
        <v>85</v>
      </c>
      <c r="B45">
        <v>2014</v>
      </c>
      <c r="C45" t="s">
        <v>138</v>
      </c>
      <c r="D45">
        <v>1483</v>
      </c>
      <c r="E45">
        <v>110.8</v>
      </c>
      <c r="F45">
        <v>1351.8000000000002</v>
      </c>
      <c r="G45">
        <f t="shared" si="0"/>
        <v>2945.6000000000004</v>
      </c>
    </row>
    <row r="46" spans="1:7" hidden="1" x14ac:dyDescent="0.25">
      <c r="A46" t="s">
        <v>104</v>
      </c>
      <c r="B46">
        <v>2014</v>
      </c>
      <c r="C46" t="s">
        <v>138</v>
      </c>
      <c r="D46">
        <v>1488.2999999999997</v>
      </c>
      <c r="E46">
        <v>111.2</v>
      </c>
      <c r="F46">
        <v>1355.3</v>
      </c>
      <c r="G46">
        <f t="shared" si="0"/>
        <v>2954.7999999999997</v>
      </c>
    </row>
    <row r="47" spans="1:7" hidden="1" x14ac:dyDescent="0.25">
      <c r="A47" t="s">
        <v>60</v>
      </c>
      <c r="B47">
        <v>2014</v>
      </c>
      <c r="C47" t="s">
        <v>154</v>
      </c>
      <c r="D47">
        <v>1504.1000000000001</v>
      </c>
      <c r="E47">
        <v>111.8</v>
      </c>
      <c r="F47">
        <v>1363.5</v>
      </c>
      <c r="G47">
        <f t="shared" si="0"/>
        <v>2979.4</v>
      </c>
    </row>
    <row r="48" spans="1:7" hidden="1" x14ac:dyDescent="0.25">
      <c r="A48" t="s">
        <v>85</v>
      </c>
      <c r="B48">
        <v>2014</v>
      </c>
      <c r="C48" t="s">
        <v>154</v>
      </c>
      <c r="D48">
        <v>1504.0000000000002</v>
      </c>
      <c r="E48">
        <v>111</v>
      </c>
      <c r="F48">
        <v>1355.7</v>
      </c>
      <c r="G48">
        <f t="shared" si="0"/>
        <v>2970.7000000000003</v>
      </c>
    </row>
    <row r="49" spans="1:7" hidden="1" x14ac:dyDescent="0.25">
      <c r="A49" t="s">
        <v>104</v>
      </c>
      <c r="B49">
        <v>2014</v>
      </c>
      <c r="C49" t="s">
        <v>154</v>
      </c>
      <c r="D49">
        <v>1504.1</v>
      </c>
      <c r="E49">
        <v>111.5</v>
      </c>
      <c r="F49">
        <v>1360.3000000000002</v>
      </c>
      <c r="G49">
        <f t="shared" si="0"/>
        <v>2975.9</v>
      </c>
    </row>
    <row r="50" spans="1:7" hidden="1" x14ac:dyDescent="0.25">
      <c r="A50" t="s">
        <v>60</v>
      </c>
      <c r="B50">
        <v>2014</v>
      </c>
      <c r="C50" t="s">
        <v>167</v>
      </c>
      <c r="D50">
        <v>1513.8999999999999</v>
      </c>
      <c r="E50">
        <v>112.1</v>
      </c>
      <c r="F50">
        <v>1368.2</v>
      </c>
      <c r="G50">
        <f t="shared" si="0"/>
        <v>2994.2</v>
      </c>
    </row>
    <row r="51" spans="1:7" hidden="1" x14ac:dyDescent="0.25">
      <c r="A51" t="s">
        <v>85</v>
      </c>
      <c r="B51">
        <v>2014</v>
      </c>
      <c r="C51" t="s">
        <v>167</v>
      </c>
      <c r="D51">
        <v>1525.3000000000002</v>
      </c>
      <c r="E51">
        <v>111.2</v>
      </c>
      <c r="F51">
        <v>1360.4</v>
      </c>
      <c r="G51">
        <f t="shared" si="0"/>
        <v>2996.9000000000005</v>
      </c>
    </row>
    <row r="52" spans="1:7" hidden="1" x14ac:dyDescent="0.25">
      <c r="A52" t="s">
        <v>104</v>
      </c>
      <c r="B52">
        <v>2014</v>
      </c>
      <c r="C52" t="s">
        <v>167</v>
      </c>
      <c r="D52">
        <v>1518.5000000000005</v>
      </c>
      <c r="E52">
        <v>111.8</v>
      </c>
      <c r="F52">
        <v>1364.8999999999999</v>
      </c>
      <c r="G52">
        <f t="shared" si="0"/>
        <v>2995.2000000000003</v>
      </c>
    </row>
    <row r="53" spans="1:7" hidden="1" x14ac:dyDescent="0.25">
      <c r="A53" t="s">
        <v>60</v>
      </c>
      <c r="B53">
        <v>2014</v>
      </c>
      <c r="C53" t="s">
        <v>177</v>
      </c>
      <c r="D53">
        <v>1525.6999999999998</v>
      </c>
      <c r="E53">
        <v>112.8</v>
      </c>
      <c r="F53">
        <v>1375</v>
      </c>
      <c r="G53">
        <f t="shared" si="0"/>
        <v>3013.5</v>
      </c>
    </row>
    <row r="54" spans="1:7" hidden="1" x14ac:dyDescent="0.25">
      <c r="A54" t="s">
        <v>85</v>
      </c>
      <c r="B54">
        <v>2014</v>
      </c>
      <c r="C54" t="s">
        <v>177</v>
      </c>
      <c r="D54">
        <v>1547</v>
      </c>
      <c r="E54">
        <v>111.4</v>
      </c>
      <c r="F54">
        <v>1365</v>
      </c>
      <c r="G54">
        <f t="shared" si="0"/>
        <v>3023.4</v>
      </c>
    </row>
    <row r="55" spans="1:7" hidden="1" x14ac:dyDescent="0.25">
      <c r="A55" t="s">
        <v>104</v>
      </c>
      <c r="B55">
        <v>2014</v>
      </c>
      <c r="C55" t="s">
        <v>177</v>
      </c>
      <c r="D55">
        <v>1533.7000000000003</v>
      </c>
      <c r="E55">
        <v>112.3</v>
      </c>
      <c r="F55">
        <v>1370.9999999999998</v>
      </c>
      <c r="G55">
        <f t="shared" si="0"/>
        <v>3017</v>
      </c>
    </row>
    <row r="56" spans="1:7" hidden="1" x14ac:dyDescent="0.25">
      <c r="A56" t="s">
        <v>60</v>
      </c>
      <c r="B56">
        <v>2014</v>
      </c>
      <c r="C56" t="s">
        <v>194</v>
      </c>
      <c r="D56">
        <v>1563.2</v>
      </c>
      <c r="E56">
        <v>113.4</v>
      </c>
      <c r="F56">
        <v>1385.1999999999998</v>
      </c>
      <c r="G56">
        <f t="shared" si="0"/>
        <v>3061.8</v>
      </c>
    </row>
    <row r="57" spans="1:7" hidden="1" x14ac:dyDescent="0.25">
      <c r="A57" t="s">
        <v>85</v>
      </c>
      <c r="B57">
        <v>2014</v>
      </c>
      <c r="C57" t="s">
        <v>194</v>
      </c>
      <c r="D57">
        <v>1599.5</v>
      </c>
      <c r="E57">
        <v>111.5</v>
      </c>
      <c r="F57">
        <v>1377.7</v>
      </c>
      <c r="G57">
        <f t="shared" si="0"/>
        <v>3088.7</v>
      </c>
    </row>
    <row r="58" spans="1:7" hidden="1" x14ac:dyDescent="0.25">
      <c r="A58" t="s">
        <v>104</v>
      </c>
      <c r="B58">
        <v>2014</v>
      </c>
      <c r="C58" t="s">
        <v>194</v>
      </c>
      <c r="D58">
        <v>1576.3</v>
      </c>
      <c r="E58">
        <v>112.7</v>
      </c>
      <c r="F58">
        <v>1382.2</v>
      </c>
      <c r="G58">
        <f t="shared" si="0"/>
        <v>3071.2</v>
      </c>
    </row>
    <row r="59" spans="1:7" hidden="1" x14ac:dyDescent="0.25">
      <c r="A59" t="s">
        <v>60</v>
      </c>
      <c r="B59">
        <v>2014</v>
      </c>
      <c r="C59" t="s">
        <v>213</v>
      </c>
      <c r="D59">
        <v>1582.2999999999997</v>
      </c>
      <c r="E59">
        <v>114</v>
      </c>
      <c r="F59">
        <v>1390.5000000000002</v>
      </c>
      <c r="G59">
        <f t="shared" si="0"/>
        <v>3086.8</v>
      </c>
    </row>
    <row r="60" spans="1:7" hidden="1" x14ac:dyDescent="0.25">
      <c r="A60" t="s">
        <v>85</v>
      </c>
      <c r="B60">
        <v>2014</v>
      </c>
      <c r="C60" t="s">
        <v>213</v>
      </c>
      <c r="D60">
        <v>1617</v>
      </c>
      <c r="E60">
        <v>112.2</v>
      </c>
      <c r="F60">
        <v>1385.2</v>
      </c>
      <c r="G60">
        <f t="shared" si="0"/>
        <v>3114.4</v>
      </c>
    </row>
    <row r="61" spans="1:7" hidden="1" x14ac:dyDescent="0.25">
      <c r="A61" t="s">
        <v>104</v>
      </c>
      <c r="B61">
        <v>2014</v>
      </c>
      <c r="C61" t="s">
        <v>213</v>
      </c>
      <c r="D61">
        <v>1594.4999999999998</v>
      </c>
      <c r="E61">
        <v>113.3</v>
      </c>
      <c r="F61">
        <v>1388.4</v>
      </c>
      <c r="G61">
        <f t="shared" si="0"/>
        <v>3096.2</v>
      </c>
    </row>
    <row r="62" spans="1:7" hidden="1" x14ac:dyDescent="0.25">
      <c r="A62" t="s">
        <v>60</v>
      </c>
      <c r="B62">
        <v>2014</v>
      </c>
      <c r="C62" t="s">
        <v>228</v>
      </c>
      <c r="D62">
        <v>1583.2</v>
      </c>
      <c r="E62">
        <v>114.5</v>
      </c>
      <c r="F62">
        <v>1395.0999999999997</v>
      </c>
      <c r="G62">
        <f t="shared" si="0"/>
        <v>3092.7999999999997</v>
      </c>
    </row>
    <row r="63" spans="1:7" hidden="1" x14ac:dyDescent="0.25">
      <c r="A63" t="s">
        <v>85</v>
      </c>
      <c r="B63">
        <v>2014</v>
      </c>
      <c r="C63" t="s">
        <v>228</v>
      </c>
      <c r="D63">
        <v>1593.7000000000003</v>
      </c>
      <c r="E63">
        <v>112.3</v>
      </c>
      <c r="F63">
        <v>1388</v>
      </c>
      <c r="G63">
        <f t="shared" si="0"/>
        <v>3094</v>
      </c>
    </row>
    <row r="64" spans="1:7" hidden="1" x14ac:dyDescent="0.25">
      <c r="A64" t="s">
        <v>104</v>
      </c>
      <c r="B64">
        <v>2014</v>
      </c>
      <c r="C64" t="s">
        <v>228</v>
      </c>
      <c r="D64">
        <v>1586.0999999999997</v>
      </c>
      <c r="E64">
        <v>113.7</v>
      </c>
      <c r="F64">
        <v>1392.1999999999998</v>
      </c>
      <c r="G64">
        <f t="shared" si="0"/>
        <v>3091.9999999999995</v>
      </c>
    </row>
    <row r="65" spans="1:7" hidden="1" x14ac:dyDescent="0.25">
      <c r="A65" t="s">
        <v>60</v>
      </c>
      <c r="B65">
        <v>2014</v>
      </c>
      <c r="C65" t="s">
        <v>238</v>
      </c>
      <c r="D65">
        <v>1581.1999999999998</v>
      </c>
      <c r="E65">
        <v>115.3</v>
      </c>
      <c r="F65">
        <v>1401.7</v>
      </c>
      <c r="G65">
        <f t="shared" si="0"/>
        <v>3098.2</v>
      </c>
    </row>
    <row r="66" spans="1:7" hidden="1" x14ac:dyDescent="0.25">
      <c r="A66" t="s">
        <v>85</v>
      </c>
      <c r="B66">
        <v>2014</v>
      </c>
      <c r="C66" t="s">
        <v>238</v>
      </c>
      <c r="D66">
        <v>1587.5</v>
      </c>
      <c r="E66">
        <v>112.6</v>
      </c>
      <c r="F66">
        <v>1390.8</v>
      </c>
      <c r="G66">
        <f t="shared" si="0"/>
        <v>3090.8999999999996</v>
      </c>
    </row>
    <row r="67" spans="1:7" hidden="1" x14ac:dyDescent="0.25">
      <c r="A67" t="s">
        <v>104</v>
      </c>
      <c r="B67">
        <v>2014</v>
      </c>
      <c r="C67" t="s">
        <v>238</v>
      </c>
      <c r="D67">
        <v>1582.7</v>
      </c>
      <c r="E67">
        <v>114.3</v>
      </c>
      <c r="F67">
        <v>1397.2</v>
      </c>
      <c r="G67">
        <f t="shared" ref="G67:G130" si="1">SUM(D67:F67)</f>
        <v>3094.2</v>
      </c>
    </row>
    <row r="68" spans="1:7" hidden="1" x14ac:dyDescent="0.25">
      <c r="A68" t="s">
        <v>60</v>
      </c>
      <c r="B68">
        <v>2014</v>
      </c>
      <c r="C68" t="s">
        <v>264</v>
      </c>
      <c r="D68">
        <v>1582</v>
      </c>
      <c r="E68">
        <v>115.9</v>
      </c>
      <c r="F68">
        <v>1405.3999999999999</v>
      </c>
      <c r="G68">
        <f t="shared" si="1"/>
        <v>3103.3</v>
      </c>
    </row>
    <row r="69" spans="1:7" hidden="1" x14ac:dyDescent="0.25">
      <c r="A69" t="s">
        <v>85</v>
      </c>
      <c r="B69">
        <v>2014</v>
      </c>
      <c r="C69" t="s">
        <v>264</v>
      </c>
      <c r="D69">
        <v>1587.8</v>
      </c>
      <c r="E69">
        <v>113</v>
      </c>
      <c r="F69">
        <v>1394.1000000000001</v>
      </c>
      <c r="G69">
        <f t="shared" si="1"/>
        <v>3094.9</v>
      </c>
    </row>
    <row r="70" spans="1:7" hidden="1" x14ac:dyDescent="0.25">
      <c r="A70" t="s">
        <v>104</v>
      </c>
      <c r="B70">
        <v>2014</v>
      </c>
      <c r="C70" t="s">
        <v>264</v>
      </c>
      <c r="D70">
        <v>1583.2</v>
      </c>
      <c r="E70">
        <v>114.8</v>
      </c>
      <c r="F70">
        <v>1400.4999999999998</v>
      </c>
      <c r="G70">
        <f t="shared" si="1"/>
        <v>3098.5</v>
      </c>
    </row>
    <row r="71" spans="1:7" hidden="1" x14ac:dyDescent="0.25">
      <c r="A71" t="s">
        <v>60</v>
      </c>
      <c r="B71">
        <v>2014</v>
      </c>
      <c r="C71" t="s">
        <v>273</v>
      </c>
      <c r="D71">
        <v>1569.6</v>
      </c>
      <c r="E71">
        <v>116.2</v>
      </c>
      <c r="F71">
        <v>1407.6000000000001</v>
      </c>
      <c r="G71">
        <f t="shared" si="1"/>
        <v>3093.4</v>
      </c>
    </row>
    <row r="72" spans="1:7" hidden="1" x14ac:dyDescent="0.25">
      <c r="A72" t="s">
        <v>85</v>
      </c>
      <c r="B72">
        <v>2014</v>
      </c>
      <c r="C72" t="s">
        <v>273</v>
      </c>
      <c r="D72">
        <v>1577.1999999999998</v>
      </c>
      <c r="E72">
        <v>113.2</v>
      </c>
      <c r="F72">
        <v>1396.8000000000002</v>
      </c>
      <c r="G72">
        <f t="shared" si="1"/>
        <v>3087.2</v>
      </c>
    </row>
    <row r="73" spans="1:7" hidden="1" x14ac:dyDescent="0.25">
      <c r="A73" t="s">
        <v>104</v>
      </c>
      <c r="B73">
        <v>2014</v>
      </c>
      <c r="C73" t="s">
        <v>273</v>
      </c>
      <c r="D73">
        <v>1571.6999999999998</v>
      </c>
      <c r="E73">
        <v>115.1</v>
      </c>
      <c r="F73">
        <v>1403</v>
      </c>
      <c r="G73">
        <f t="shared" si="1"/>
        <v>3089.7999999999997</v>
      </c>
    </row>
    <row r="74" spans="1:7" hidden="1" x14ac:dyDescent="0.25">
      <c r="A74" t="s">
        <v>60</v>
      </c>
      <c r="B74">
        <v>2015</v>
      </c>
      <c r="C74" t="s">
        <v>62</v>
      </c>
      <c r="D74">
        <v>1568.1</v>
      </c>
      <c r="E74">
        <v>116.6</v>
      </c>
      <c r="F74">
        <v>1415.2</v>
      </c>
      <c r="G74">
        <f t="shared" si="1"/>
        <v>3099.8999999999996</v>
      </c>
    </row>
    <row r="75" spans="1:7" hidden="1" x14ac:dyDescent="0.25">
      <c r="A75" t="s">
        <v>85</v>
      </c>
      <c r="B75">
        <v>2015</v>
      </c>
      <c r="C75" t="s">
        <v>62</v>
      </c>
      <c r="D75">
        <v>1574.8999999999999</v>
      </c>
      <c r="E75">
        <v>113.7</v>
      </c>
      <c r="F75">
        <v>1400.7</v>
      </c>
      <c r="G75">
        <f t="shared" si="1"/>
        <v>3089.3</v>
      </c>
    </row>
    <row r="76" spans="1:7" hidden="1" x14ac:dyDescent="0.25">
      <c r="A76" t="s">
        <v>104</v>
      </c>
      <c r="B76">
        <v>2015</v>
      </c>
      <c r="C76" t="s">
        <v>62</v>
      </c>
      <c r="D76">
        <v>1569.3</v>
      </c>
      <c r="E76">
        <v>115.5</v>
      </c>
      <c r="F76">
        <v>1408.9</v>
      </c>
      <c r="G76">
        <f t="shared" si="1"/>
        <v>3093.7</v>
      </c>
    </row>
    <row r="77" spans="1:7" hidden="1" x14ac:dyDescent="0.25">
      <c r="A77" t="s">
        <v>60</v>
      </c>
      <c r="B77">
        <v>2015</v>
      </c>
      <c r="C77" t="s">
        <v>116</v>
      </c>
      <c r="D77">
        <v>1570.5999999999997</v>
      </c>
      <c r="E77">
        <v>117.7</v>
      </c>
      <c r="F77">
        <v>1425.2</v>
      </c>
      <c r="G77">
        <f t="shared" si="1"/>
        <v>3113.5</v>
      </c>
    </row>
    <row r="78" spans="1:7" hidden="1" x14ac:dyDescent="0.25">
      <c r="A78" t="s">
        <v>85</v>
      </c>
      <c r="B78">
        <v>2015</v>
      </c>
      <c r="C78" t="s">
        <v>116</v>
      </c>
      <c r="D78">
        <v>1571.1000000000001</v>
      </c>
      <c r="E78">
        <v>114.1</v>
      </c>
      <c r="F78">
        <v>1403.3000000000002</v>
      </c>
      <c r="G78">
        <f t="shared" si="1"/>
        <v>3088.5</v>
      </c>
    </row>
    <row r="79" spans="1:7" hidden="1" x14ac:dyDescent="0.25">
      <c r="A79" t="s">
        <v>104</v>
      </c>
      <c r="B79">
        <v>2015</v>
      </c>
      <c r="C79" t="s">
        <v>116</v>
      </c>
      <c r="D79">
        <v>1569.3999999999996</v>
      </c>
      <c r="E79">
        <v>116.3</v>
      </c>
      <c r="F79">
        <v>1415.5000000000002</v>
      </c>
      <c r="G79">
        <f t="shared" si="1"/>
        <v>3101.2</v>
      </c>
    </row>
    <row r="80" spans="1:7" hidden="1" x14ac:dyDescent="0.25">
      <c r="A80" t="s">
        <v>60</v>
      </c>
      <c r="B80">
        <v>2015</v>
      </c>
      <c r="C80" t="s">
        <v>138</v>
      </c>
      <c r="D80">
        <v>1571.5</v>
      </c>
      <c r="E80">
        <v>118.2</v>
      </c>
      <c r="F80">
        <v>1431.3</v>
      </c>
      <c r="G80">
        <f t="shared" si="1"/>
        <v>3121</v>
      </c>
    </row>
    <row r="81" spans="1:7" hidden="1" x14ac:dyDescent="0.25">
      <c r="A81" t="s">
        <v>85</v>
      </c>
      <c r="B81">
        <v>2015</v>
      </c>
      <c r="C81" t="s">
        <v>138</v>
      </c>
      <c r="D81">
        <v>1568.0000000000002</v>
      </c>
      <c r="E81">
        <v>114.3</v>
      </c>
      <c r="F81">
        <v>1408.7999999999997</v>
      </c>
      <c r="G81">
        <f t="shared" si="1"/>
        <v>3091.1</v>
      </c>
    </row>
    <row r="82" spans="1:7" hidden="1" x14ac:dyDescent="0.25">
      <c r="A82" t="s">
        <v>104</v>
      </c>
      <c r="B82">
        <v>2015</v>
      </c>
      <c r="C82" t="s">
        <v>138</v>
      </c>
      <c r="D82">
        <v>1569.1</v>
      </c>
      <c r="E82">
        <v>116.7</v>
      </c>
      <c r="F82">
        <v>1421.3999999999999</v>
      </c>
      <c r="G82">
        <f t="shared" si="1"/>
        <v>3107.2</v>
      </c>
    </row>
    <row r="83" spans="1:7" hidden="1" x14ac:dyDescent="0.25">
      <c r="A83" t="s">
        <v>60</v>
      </c>
      <c r="B83">
        <v>2015</v>
      </c>
      <c r="C83" t="s">
        <v>154</v>
      </c>
      <c r="D83">
        <v>1577.2</v>
      </c>
      <c r="E83">
        <v>118.6</v>
      </c>
      <c r="F83">
        <v>1438.3</v>
      </c>
      <c r="G83">
        <f t="shared" si="1"/>
        <v>3134.1</v>
      </c>
    </row>
    <row r="84" spans="1:7" hidden="1" x14ac:dyDescent="0.25">
      <c r="A84" t="s">
        <v>85</v>
      </c>
      <c r="B84">
        <v>2015</v>
      </c>
      <c r="C84" t="s">
        <v>154</v>
      </c>
      <c r="D84">
        <v>1576.1</v>
      </c>
      <c r="E84">
        <v>114.6</v>
      </c>
      <c r="F84">
        <v>1414.7</v>
      </c>
      <c r="G84">
        <f t="shared" si="1"/>
        <v>3105.3999999999996</v>
      </c>
    </row>
    <row r="85" spans="1:7" hidden="1" x14ac:dyDescent="0.25">
      <c r="A85" t="s">
        <v>104</v>
      </c>
      <c r="B85">
        <v>2015</v>
      </c>
      <c r="C85" t="s">
        <v>154</v>
      </c>
      <c r="D85">
        <v>1575.7</v>
      </c>
      <c r="E85">
        <v>117.1</v>
      </c>
      <c r="F85">
        <v>1427.9</v>
      </c>
      <c r="G85">
        <f t="shared" si="1"/>
        <v>3120.7</v>
      </c>
    </row>
    <row r="86" spans="1:7" hidden="1" x14ac:dyDescent="0.25">
      <c r="A86" t="s">
        <v>60</v>
      </c>
      <c r="B86">
        <v>2015</v>
      </c>
      <c r="C86" t="s">
        <v>167</v>
      </c>
      <c r="D86">
        <v>1587.7</v>
      </c>
      <c r="E86">
        <v>119.4</v>
      </c>
      <c r="F86">
        <v>1447.6</v>
      </c>
      <c r="G86">
        <f t="shared" si="1"/>
        <v>3154.7</v>
      </c>
    </row>
    <row r="87" spans="1:7" hidden="1" x14ac:dyDescent="0.25">
      <c r="A87" t="s">
        <v>85</v>
      </c>
      <c r="B87">
        <v>2015</v>
      </c>
      <c r="C87" t="s">
        <v>167</v>
      </c>
      <c r="D87">
        <v>1598.9</v>
      </c>
      <c r="E87">
        <v>114.9</v>
      </c>
      <c r="F87">
        <v>1422.3</v>
      </c>
      <c r="G87">
        <f t="shared" si="1"/>
        <v>3136.1000000000004</v>
      </c>
    </row>
    <row r="88" spans="1:7" hidden="1" x14ac:dyDescent="0.25">
      <c r="A88" t="s">
        <v>104</v>
      </c>
      <c r="B88">
        <v>2015</v>
      </c>
      <c r="C88" t="s">
        <v>167</v>
      </c>
      <c r="D88">
        <v>1590.4</v>
      </c>
      <c r="E88">
        <v>117.7</v>
      </c>
      <c r="F88">
        <v>1436.4</v>
      </c>
      <c r="G88">
        <f t="shared" si="1"/>
        <v>3144.5</v>
      </c>
    </row>
    <row r="89" spans="1:7" hidden="1" x14ac:dyDescent="0.25">
      <c r="A89" t="s">
        <v>60</v>
      </c>
      <c r="B89">
        <v>2015</v>
      </c>
      <c r="C89" t="s">
        <v>177</v>
      </c>
      <c r="D89">
        <v>1617.8999999999999</v>
      </c>
      <c r="E89">
        <v>120.4</v>
      </c>
      <c r="F89">
        <v>1459.1000000000001</v>
      </c>
      <c r="G89">
        <f t="shared" si="1"/>
        <v>3197.4</v>
      </c>
    </row>
    <row r="90" spans="1:7" hidden="1" x14ac:dyDescent="0.25">
      <c r="A90" t="s">
        <v>85</v>
      </c>
      <c r="B90">
        <v>2015</v>
      </c>
      <c r="C90" t="s">
        <v>177</v>
      </c>
      <c r="D90">
        <v>1636.6</v>
      </c>
      <c r="E90">
        <v>115.4</v>
      </c>
      <c r="F90">
        <v>1428.7</v>
      </c>
      <c r="G90">
        <f t="shared" si="1"/>
        <v>3180.7</v>
      </c>
    </row>
    <row r="91" spans="1:7" hidden="1" x14ac:dyDescent="0.25">
      <c r="A91" t="s">
        <v>104</v>
      </c>
      <c r="B91">
        <v>2015</v>
      </c>
      <c r="C91" t="s">
        <v>177</v>
      </c>
      <c r="D91">
        <v>1623.5</v>
      </c>
      <c r="E91">
        <v>118.5</v>
      </c>
      <c r="F91">
        <v>1445.8999999999999</v>
      </c>
      <c r="G91">
        <f t="shared" si="1"/>
        <v>3187.8999999999996</v>
      </c>
    </row>
    <row r="92" spans="1:7" hidden="1" x14ac:dyDescent="0.25">
      <c r="A92" t="s">
        <v>60</v>
      </c>
      <c r="B92">
        <v>2015</v>
      </c>
      <c r="C92" t="s">
        <v>194</v>
      </c>
      <c r="D92">
        <v>1625.3</v>
      </c>
      <c r="E92">
        <v>120.8</v>
      </c>
      <c r="F92">
        <v>1463.7</v>
      </c>
      <c r="G92">
        <f t="shared" si="1"/>
        <v>3209.8</v>
      </c>
    </row>
    <row r="93" spans="1:7" hidden="1" x14ac:dyDescent="0.25">
      <c r="A93" t="s">
        <v>85</v>
      </c>
      <c r="B93">
        <v>2015</v>
      </c>
      <c r="C93" t="s">
        <v>194</v>
      </c>
      <c r="D93">
        <v>1642.8999999999999</v>
      </c>
      <c r="E93">
        <v>116</v>
      </c>
      <c r="F93">
        <v>1433.4</v>
      </c>
      <c r="G93">
        <f t="shared" si="1"/>
        <v>3192.3</v>
      </c>
    </row>
    <row r="94" spans="1:7" hidden="1" x14ac:dyDescent="0.25">
      <c r="A94" t="s">
        <v>104</v>
      </c>
      <c r="B94">
        <v>2015</v>
      </c>
      <c r="C94" t="s">
        <v>194</v>
      </c>
      <c r="D94">
        <v>1630.6000000000001</v>
      </c>
      <c r="E94">
        <v>119</v>
      </c>
      <c r="F94">
        <v>1450.6000000000001</v>
      </c>
      <c r="G94">
        <f t="shared" si="1"/>
        <v>3200.2000000000003</v>
      </c>
    </row>
    <row r="95" spans="1:7" hidden="1" x14ac:dyDescent="0.25">
      <c r="A95" t="s">
        <v>60</v>
      </c>
      <c r="B95">
        <v>2015</v>
      </c>
      <c r="C95" t="s">
        <v>213</v>
      </c>
      <c r="D95">
        <v>1646.6</v>
      </c>
      <c r="E95">
        <v>121.1</v>
      </c>
      <c r="F95">
        <v>1469.7</v>
      </c>
      <c r="G95">
        <f t="shared" si="1"/>
        <v>3237.3999999999996</v>
      </c>
    </row>
    <row r="96" spans="1:7" hidden="1" x14ac:dyDescent="0.25">
      <c r="A96" t="s">
        <v>85</v>
      </c>
      <c r="B96">
        <v>2015</v>
      </c>
      <c r="C96" t="s">
        <v>213</v>
      </c>
      <c r="D96">
        <v>1658.8999999999999</v>
      </c>
      <c r="E96">
        <v>116.6</v>
      </c>
      <c r="F96">
        <v>1436.7</v>
      </c>
      <c r="G96">
        <f t="shared" si="1"/>
        <v>3212.2</v>
      </c>
    </row>
    <row r="97" spans="1:7" hidden="1" x14ac:dyDescent="0.25">
      <c r="A97" t="s">
        <v>104</v>
      </c>
      <c r="B97">
        <v>2015</v>
      </c>
      <c r="C97" t="s">
        <v>213</v>
      </c>
      <c r="D97">
        <v>1649.6</v>
      </c>
      <c r="E97">
        <v>119.4</v>
      </c>
      <c r="F97">
        <v>1455.5</v>
      </c>
      <c r="G97">
        <f t="shared" si="1"/>
        <v>3224.5</v>
      </c>
    </row>
    <row r="98" spans="1:7" hidden="1" x14ac:dyDescent="0.25">
      <c r="A98" t="s">
        <v>60</v>
      </c>
      <c r="B98">
        <v>2015</v>
      </c>
      <c r="C98" t="s">
        <v>228</v>
      </c>
      <c r="D98">
        <v>1657.6000000000001</v>
      </c>
      <c r="E98">
        <v>121.4</v>
      </c>
      <c r="F98">
        <v>1478.3</v>
      </c>
      <c r="G98">
        <f t="shared" si="1"/>
        <v>3257.3</v>
      </c>
    </row>
    <row r="99" spans="1:7" hidden="1" x14ac:dyDescent="0.25">
      <c r="A99" t="s">
        <v>85</v>
      </c>
      <c r="B99">
        <v>2015</v>
      </c>
      <c r="C99" t="s">
        <v>228</v>
      </c>
      <c r="D99">
        <v>1664.8</v>
      </c>
      <c r="E99">
        <v>117.1</v>
      </c>
      <c r="F99">
        <v>1439.6000000000001</v>
      </c>
      <c r="G99">
        <f t="shared" si="1"/>
        <v>3221.5</v>
      </c>
    </row>
    <row r="100" spans="1:7" hidden="1" x14ac:dyDescent="0.25">
      <c r="A100" t="s">
        <v>104</v>
      </c>
      <c r="B100">
        <v>2015</v>
      </c>
      <c r="C100" t="s">
        <v>228</v>
      </c>
      <c r="D100">
        <v>1658.3000000000002</v>
      </c>
      <c r="E100">
        <v>119.8</v>
      </c>
      <c r="F100">
        <v>1461.3000000000002</v>
      </c>
      <c r="G100">
        <f t="shared" si="1"/>
        <v>3239.4000000000005</v>
      </c>
    </row>
    <row r="101" spans="1:7" hidden="1" x14ac:dyDescent="0.25">
      <c r="A101" t="s">
        <v>60</v>
      </c>
      <c r="B101">
        <v>2015</v>
      </c>
      <c r="C101" t="s">
        <v>238</v>
      </c>
      <c r="D101">
        <v>1674.6</v>
      </c>
      <c r="E101">
        <v>122</v>
      </c>
      <c r="F101">
        <v>1484.8</v>
      </c>
      <c r="G101">
        <f t="shared" si="1"/>
        <v>3281.3999999999996</v>
      </c>
    </row>
    <row r="102" spans="1:7" hidden="1" x14ac:dyDescent="0.25">
      <c r="A102" t="s">
        <v>85</v>
      </c>
      <c r="B102">
        <v>2015</v>
      </c>
      <c r="C102" t="s">
        <v>238</v>
      </c>
      <c r="D102">
        <v>1692.8000000000002</v>
      </c>
      <c r="E102">
        <v>117.7</v>
      </c>
      <c r="F102">
        <v>1443.6</v>
      </c>
      <c r="G102">
        <f t="shared" si="1"/>
        <v>3254.1000000000004</v>
      </c>
    </row>
    <row r="103" spans="1:7" hidden="1" x14ac:dyDescent="0.25">
      <c r="A103" t="s">
        <v>104</v>
      </c>
      <c r="B103">
        <v>2015</v>
      </c>
      <c r="C103" t="s">
        <v>238</v>
      </c>
      <c r="D103">
        <v>1678.9999999999998</v>
      </c>
      <c r="E103">
        <v>120.4</v>
      </c>
      <c r="F103">
        <v>1466.6000000000001</v>
      </c>
      <c r="G103">
        <f t="shared" si="1"/>
        <v>3266</v>
      </c>
    </row>
    <row r="104" spans="1:7" hidden="1" x14ac:dyDescent="0.25">
      <c r="A104" t="s">
        <v>60</v>
      </c>
      <c r="B104">
        <v>2015</v>
      </c>
      <c r="C104" t="s">
        <v>264</v>
      </c>
      <c r="D104">
        <v>1686.3</v>
      </c>
      <c r="E104">
        <v>122.6</v>
      </c>
      <c r="F104">
        <v>1492.6</v>
      </c>
      <c r="G104">
        <f t="shared" si="1"/>
        <v>3301.5</v>
      </c>
    </row>
    <row r="105" spans="1:7" hidden="1" x14ac:dyDescent="0.25">
      <c r="A105" t="s">
        <v>85</v>
      </c>
      <c r="B105">
        <v>2015</v>
      </c>
      <c r="C105" t="s">
        <v>264</v>
      </c>
      <c r="D105">
        <v>1708.4999999999998</v>
      </c>
      <c r="E105">
        <v>118.1</v>
      </c>
      <c r="F105">
        <v>1448.7999999999997</v>
      </c>
      <c r="G105">
        <f t="shared" si="1"/>
        <v>3275.3999999999996</v>
      </c>
    </row>
    <row r="106" spans="1:7" hidden="1" x14ac:dyDescent="0.25">
      <c r="A106" t="s">
        <v>104</v>
      </c>
      <c r="B106">
        <v>2015</v>
      </c>
      <c r="C106" t="s">
        <v>264</v>
      </c>
      <c r="D106">
        <v>1692.1</v>
      </c>
      <c r="E106">
        <v>120.9</v>
      </c>
      <c r="F106">
        <v>1472.7999999999997</v>
      </c>
      <c r="G106">
        <f t="shared" si="1"/>
        <v>3285.7999999999997</v>
      </c>
    </row>
    <row r="107" spans="1:7" hidden="1" x14ac:dyDescent="0.25">
      <c r="A107" t="s">
        <v>60</v>
      </c>
      <c r="B107">
        <v>2015</v>
      </c>
      <c r="C107" t="s">
        <v>273</v>
      </c>
      <c r="D107">
        <v>1682.3000000000002</v>
      </c>
      <c r="E107">
        <v>123.1</v>
      </c>
      <c r="F107">
        <v>1495.1999999999998</v>
      </c>
      <c r="G107">
        <f t="shared" si="1"/>
        <v>3300.6</v>
      </c>
    </row>
    <row r="108" spans="1:7" hidden="1" x14ac:dyDescent="0.25">
      <c r="A108" t="s">
        <v>85</v>
      </c>
      <c r="B108">
        <v>2015</v>
      </c>
      <c r="C108" t="s">
        <v>273</v>
      </c>
      <c r="D108">
        <v>1698.8</v>
      </c>
      <c r="E108">
        <v>118.6</v>
      </c>
      <c r="F108">
        <v>1450.8999999999999</v>
      </c>
      <c r="G108">
        <f t="shared" si="1"/>
        <v>3268.2999999999997</v>
      </c>
    </row>
    <row r="109" spans="1:7" hidden="1" x14ac:dyDescent="0.25">
      <c r="A109" t="s">
        <v>104</v>
      </c>
      <c r="B109">
        <v>2015</v>
      </c>
      <c r="C109" t="s">
        <v>273</v>
      </c>
      <c r="D109">
        <v>1686.1000000000001</v>
      </c>
      <c r="E109">
        <v>121.4</v>
      </c>
      <c r="F109">
        <v>1475.3</v>
      </c>
      <c r="G109">
        <f t="shared" si="1"/>
        <v>3282.8</v>
      </c>
    </row>
    <row r="110" spans="1:7" hidden="1" x14ac:dyDescent="0.25">
      <c r="A110" t="s">
        <v>60</v>
      </c>
      <c r="B110">
        <v>2016</v>
      </c>
      <c r="C110" t="s">
        <v>62</v>
      </c>
      <c r="D110">
        <v>1690.1000000000001</v>
      </c>
      <c r="E110">
        <v>123.7</v>
      </c>
      <c r="F110">
        <v>1500.7000000000003</v>
      </c>
      <c r="G110">
        <f t="shared" si="1"/>
        <v>3314.5000000000005</v>
      </c>
    </row>
    <row r="111" spans="1:7" hidden="1" x14ac:dyDescent="0.25">
      <c r="A111" t="s">
        <v>85</v>
      </c>
      <c r="B111">
        <v>2016</v>
      </c>
      <c r="C111" t="s">
        <v>62</v>
      </c>
      <c r="D111">
        <v>1701.4</v>
      </c>
      <c r="E111">
        <v>119.1</v>
      </c>
      <c r="F111">
        <v>1456.5</v>
      </c>
      <c r="G111">
        <f t="shared" si="1"/>
        <v>3277</v>
      </c>
    </row>
    <row r="112" spans="1:7" hidden="1" x14ac:dyDescent="0.25">
      <c r="A112" t="s">
        <v>104</v>
      </c>
      <c r="B112">
        <v>2016</v>
      </c>
      <c r="C112" t="s">
        <v>62</v>
      </c>
      <c r="D112">
        <v>1691.7</v>
      </c>
      <c r="E112">
        <v>122</v>
      </c>
      <c r="F112">
        <v>1480.6</v>
      </c>
      <c r="G112">
        <f t="shared" si="1"/>
        <v>3294.3</v>
      </c>
    </row>
    <row r="113" spans="1:7" hidden="1" x14ac:dyDescent="0.25">
      <c r="A113" t="s">
        <v>60</v>
      </c>
      <c r="B113">
        <v>2016</v>
      </c>
      <c r="C113" t="s">
        <v>116</v>
      </c>
      <c r="D113">
        <v>1682.6</v>
      </c>
      <c r="E113">
        <v>124.3</v>
      </c>
      <c r="F113">
        <v>1511.5</v>
      </c>
      <c r="G113">
        <f t="shared" si="1"/>
        <v>3318.3999999999996</v>
      </c>
    </row>
    <row r="114" spans="1:7" hidden="1" x14ac:dyDescent="0.25">
      <c r="A114" t="s">
        <v>85</v>
      </c>
      <c r="B114">
        <v>2016</v>
      </c>
      <c r="C114" t="s">
        <v>116</v>
      </c>
      <c r="D114">
        <v>1676.1</v>
      </c>
      <c r="E114">
        <v>119.5</v>
      </c>
      <c r="F114">
        <v>1461.4</v>
      </c>
      <c r="G114">
        <f t="shared" si="1"/>
        <v>3257</v>
      </c>
    </row>
    <row r="115" spans="1:7" hidden="1" x14ac:dyDescent="0.25">
      <c r="A115" t="s">
        <v>104</v>
      </c>
      <c r="B115">
        <v>2016</v>
      </c>
      <c r="C115" t="s">
        <v>116</v>
      </c>
      <c r="D115">
        <v>1678.1</v>
      </c>
      <c r="E115">
        <v>122.5</v>
      </c>
      <c r="F115">
        <v>1488.8999999999996</v>
      </c>
      <c r="G115">
        <f t="shared" si="1"/>
        <v>3289.4999999999995</v>
      </c>
    </row>
    <row r="116" spans="1:7" hidden="1" x14ac:dyDescent="0.25">
      <c r="A116" t="s">
        <v>60</v>
      </c>
      <c r="B116">
        <v>2016</v>
      </c>
      <c r="C116" t="s">
        <v>138</v>
      </c>
      <c r="D116">
        <v>1682.7000000000003</v>
      </c>
      <c r="E116">
        <v>124.8</v>
      </c>
      <c r="F116">
        <v>1515.1000000000001</v>
      </c>
      <c r="G116">
        <f t="shared" si="1"/>
        <v>3322.6000000000004</v>
      </c>
    </row>
    <row r="117" spans="1:7" hidden="1" x14ac:dyDescent="0.25">
      <c r="A117" t="s">
        <v>85</v>
      </c>
      <c r="B117">
        <v>2016</v>
      </c>
      <c r="C117" t="s">
        <v>138</v>
      </c>
      <c r="D117">
        <v>1667.6000000000001</v>
      </c>
      <c r="E117">
        <v>119.7</v>
      </c>
      <c r="F117">
        <v>1463.1999999999998</v>
      </c>
      <c r="G117">
        <f t="shared" si="1"/>
        <v>3250.5</v>
      </c>
    </row>
    <row r="118" spans="1:7" hidden="1" x14ac:dyDescent="0.25">
      <c r="A118" t="s">
        <v>104</v>
      </c>
      <c r="B118">
        <v>2016</v>
      </c>
      <c r="C118" t="s">
        <v>138</v>
      </c>
      <c r="D118">
        <v>1675.2</v>
      </c>
      <c r="E118">
        <v>122.9</v>
      </c>
      <c r="F118">
        <v>1491.8</v>
      </c>
      <c r="G118">
        <f t="shared" si="1"/>
        <v>3289.9</v>
      </c>
    </row>
    <row r="119" spans="1:7" hidden="1" x14ac:dyDescent="0.25">
      <c r="A119" t="s">
        <v>60</v>
      </c>
      <c r="B119">
        <v>2016</v>
      </c>
      <c r="C119" t="s">
        <v>154</v>
      </c>
      <c r="D119">
        <v>1701.6000000000004</v>
      </c>
      <c r="E119">
        <v>125.2</v>
      </c>
      <c r="F119">
        <v>1521.7000000000003</v>
      </c>
      <c r="G119">
        <f t="shared" si="1"/>
        <v>3348.5000000000009</v>
      </c>
    </row>
    <row r="120" spans="1:7" hidden="1" x14ac:dyDescent="0.25">
      <c r="A120" t="s">
        <v>85</v>
      </c>
      <c r="B120">
        <v>2016</v>
      </c>
      <c r="C120" t="s">
        <v>154</v>
      </c>
      <c r="D120">
        <v>1706.3</v>
      </c>
      <c r="E120">
        <v>120</v>
      </c>
      <c r="F120">
        <v>1470.4999999999998</v>
      </c>
      <c r="G120">
        <f t="shared" si="1"/>
        <v>3296.7999999999997</v>
      </c>
    </row>
    <row r="121" spans="1:7" hidden="1" x14ac:dyDescent="0.25">
      <c r="A121" t="s">
        <v>104</v>
      </c>
      <c r="B121">
        <v>2016</v>
      </c>
      <c r="C121" t="s">
        <v>154</v>
      </c>
      <c r="D121">
        <v>1701.3</v>
      </c>
      <c r="E121">
        <v>123.2</v>
      </c>
      <c r="F121">
        <v>1498.7</v>
      </c>
      <c r="G121">
        <f t="shared" si="1"/>
        <v>3323.2</v>
      </c>
    </row>
    <row r="122" spans="1:7" hidden="1" x14ac:dyDescent="0.25">
      <c r="A122" t="s">
        <v>60</v>
      </c>
      <c r="B122">
        <v>2016</v>
      </c>
      <c r="C122" t="s">
        <v>167</v>
      </c>
      <c r="D122">
        <v>1723.6999999999998</v>
      </c>
      <c r="E122">
        <v>125.8</v>
      </c>
      <c r="F122">
        <v>1529.1999999999998</v>
      </c>
      <c r="G122">
        <f t="shared" si="1"/>
        <v>3378.7</v>
      </c>
    </row>
    <row r="123" spans="1:7" hidden="1" x14ac:dyDescent="0.25">
      <c r="A123" t="s">
        <v>85</v>
      </c>
      <c r="B123">
        <v>2016</v>
      </c>
      <c r="C123" t="s">
        <v>167</v>
      </c>
      <c r="D123">
        <v>1746.7999999999997</v>
      </c>
      <c r="E123">
        <v>120.3</v>
      </c>
      <c r="F123">
        <v>1476.2</v>
      </c>
      <c r="G123">
        <f t="shared" si="1"/>
        <v>3343.2999999999997</v>
      </c>
    </row>
    <row r="124" spans="1:7" hidden="1" x14ac:dyDescent="0.25">
      <c r="A124" t="s">
        <v>104</v>
      </c>
      <c r="B124">
        <v>2016</v>
      </c>
      <c r="C124" t="s">
        <v>167</v>
      </c>
      <c r="D124">
        <v>1730.4</v>
      </c>
      <c r="E124">
        <v>123.7</v>
      </c>
      <c r="F124">
        <v>1505.5</v>
      </c>
      <c r="G124">
        <f t="shared" si="1"/>
        <v>3359.6000000000004</v>
      </c>
    </row>
    <row r="125" spans="1:7" hidden="1" x14ac:dyDescent="0.25">
      <c r="A125" t="s">
        <v>60</v>
      </c>
      <c r="B125">
        <v>2016</v>
      </c>
      <c r="C125" t="s">
        <v>177</v>
      </c>
      <c r="D125">
        <v>1748.6</v>
      </c>
      <c r="E125">
        <v>126.2</v>
      </c>
      <c r="F125">
        <v>1537.3</v>
      </c>
      <c r="G125">
        <f t="shared" si="1"/>
        <v>3412.1</v>
      </c>
    </row>
    <row r="126" spans="1:7" hidden="1" x14ac:dyDescent="0.25">
      <c r="A126" t="s">
        <v>85</v>
      </c>
      <c r="B126">
        <v>2016</v>
      </c>
      <c r="C126" t="s">
        <v>177</v>
      </c>
      <c r="D126">
        <v>1787.0000000000002</v>
      </c>
      <c r="E126">
        <v>120.6</v>
      </c>
      <c r="F126">
        <v>1482.1</v>
      </c>
      <c r="G126">
        <f t="shared" si="1"/>
        <v>3389.7</v>
      </c>
    </row>
    <row r="127" spans="1:7" hidden="1" x14ac:dyDescent="0.25">
      <c r="A127" t="s">
        <v>104</v>
      </c>
      <c r="B127">
        <v>2016</v>
      </c>
      <c r="C127" t="s">
        <v>177</v>
      </c>
      <c r="D127">
        <v>1760.6</v>
      </c>
      <c r="E127">
        <v>124.1</v>
      </c>
      <c r="F127">
        <v>1512.5</v>
      </c>
      <c r="G127">
        <f t="shared" si="1"/>
        <v>3397.2</v>
      </c>
    </row>
    <row r="128" spans="1:7" hidden="1" x14ac:dyDescent="0.25">
      <c r="A128" t="s">
        <v>60</v>
      </c>
      <c r="B128">
        <v>2016</v>
      </c>
      <c r="C128" t="s">
        <v>194</v>
      </c>
      <c r="D128">
        <v>1770.2999999999997</v>
      </c>
      <c r="E128">
        <v>126.7</v>
      </c>
      <c r="F128">
        <v>1545.6000000000001</v>
      </c>
      <c r="G128">
        <f t="shared" si="1"/>
        <v>3442.6</v>
      </c>
    </row>
    <row r="129" spans="1:7" hidden="1" x14ac:dyDescent="0.25">
      <c r="A129" t="s">
        <v>85</v>
      </c>
      <c r="B129">
        <v>2016</v>
      </c>
      <c r="C129" t="s">
        <v>194</v>
      </c>
      <c r="D129">
        <v>1811.5000000000002</v>
      </c>
      <c r="E129">
        <v>120.9</v>
      </c>
      <c r="F129">
        <v>1486.9</v>
      </c>
      <c r="G129">
        <f t="shared" si="1"/>
        <v>3419.3</v>
      </c>
    </row>
    <row r="130" spans="1:7" hidden="1" x14ac:dyDescent="0.25">
      <c r="A130" t="s">
        <v>104</v>
      </c>
      <c r="B130">
        <v>2016</v>
      </c>
      <c r="C130" t="s">
        <v>194</v>
      </c>
      <c r="D130">
        <v>1783.5</v>
      </c>
      <c r="E130">
        <v>124.5</v>
      </c>
      <c r="F130">
        <v>1519.3</v>
      </c>
      <c r="G130">
        <f t="shared" si="1"/>
        <v>3427.3</v>
      </c>
    </row>
    <row r="131" spans="1:7" hidden="1" x14ac:dyDescent="0.25">
      <c r="A131" t="s">
        <v>60</v>
      </c>
      <c r="B131">
        <v>2016</v>
      </c>
      <c r="C131" t="s">
        <v>213</v>
      </c>
      <c r="D131">
        <v>1777.4999999999998</v>
      </c>
      <c r="E131">
        <v>127</v>
      </c>
      <c r="F131">
        <v>1553.4</v>
      </c>
      <c r="G131">
        <f t="shared" ref="G131:G194" si="2">SUM(D131:F131)</f>
        <v>3457.8999999999996</v>
      </c>
    </row>
    <row r="132" spans="1:7" hidden="1" x14ac:dyDescent="0.25">
      <c r="A132" t="s">
        <v>85</v>
      </c>
      <c r="B132">
        <v>2016</v>
      </c>
      <c r="C132" t="s">
        <v>213</v>
      </c>
      <c r="D132">
        <v>1783.9999999999995</v>
      </c>
      <c r="E132">
        <v>121.2</v>
      </c>
      <c r="F132">
        <v>1489.8000000000002</v>
      </c>
      <c r="G132">
        <f t="shared" si="2"/>
        <v>3395</v>
      </c>
    </row>
    <row r="133" spans="1:7" hidden="1" x14ac:dyDescent="0.25">
      <c r="A133" t="s">
        <v>104</v>
      </c>
      <c r="B133">
        <v>2016</v>
      </c>
      <c r="C133" t="s">
        <v>213</v>
      </c>
      <c r="D133">
        <v>1777.9</v>
      </c>
      <c r="E133">
        <v>124.8</v>
      </c>
      <c r="F133">
        <v>1525.1</v>
      </c>
      <c r="G133">
        <f t="shared" si="2"/>
        <v>3427.8</v>
      </c>
    </row>
    <row r="134" spans="1:7" hidden="1" x14ac:dyDescent="0.25">
      <c r="A134" t="s">
        <v>60</v>
      </c>
      <c r="B134">
        <v>2016</v>
      </c>
      <c r="C134" t="s">
        <v>228</v>
      </c>
      <c r="D134">
        <v>1770.7</v>
      </c>
      <c r="E134">
        <v>127.8</v>
      </c>
      <c r="F134">
        <v>1561.0000000000002</v>
      </c>
      <c r="G134">
        <f t="shared" si="2"/>
        <v>3459.5</v>
      </c>
    </row>
    <row r="135" spans="1:7" hidden="1" x14ac:dyDescent="0.25">
      <c r="A135" t="s">
        <v>85</v>
      </c>
      <c r="B135">
        <v>2016</v>
      </c>
      <c r="C135" t="s">
        <v>228</v>
      </c>
      <c r="D135">
        <v>1756.3999999999996</v>
      </c>
      <c r="E135">
        <v>121.4</v>
      </c>
      <c r="F135">
        <v>1494.7999999999997</v>
      </c>
      <c r="G135">
        <f t="shared" si="2"/>
        <v>3372.5999999999995</v>
      </c>
    </row>
    <row r="136" spans="1:7" hidden="1" x14ac:dyDescent="0.25">
      <c r="A136" t="s">
        <v>104</v>
      </c>
      <c r="B136">
        <v>2016</v>
      </c>
      <c r="C136" t="s">
        <v>228</v>
      </c>
      <c r="D136">
        <v>1763.6999999999998</v>
      </c>
      <c r="E136">
        <v>125.4</v>
      </c>
      <c r="F136">
        <v>1531.8</v>
      </c>
      <c r="G136">
        <f t="shared" si="2"/>
        <v>3420.8999999999996</v>
      </c>
    </row>
    <row r="137" spans="1:7" hidden="1" x14ac:dyDescent="0.25">
      <c r="A137" t="s">
        <v>60</v>
      </c>
      <c r="B137">
        <v>2016</v>
      </c>
      <c r="C137" t="s">
        <v>238</v>
      </c>
      <c r="D137">
        <v>1771.8000000000002</v>
      </c>
      <c r="E137">
        <v>128.69999999999999</v>
      </c>
      <c r="F137">
        <v>1569.8999999999999</v>
      </c>
      <c r="G137">
        <f t="shared" si="2"/>
        <v>3470.4</v>
      </c>
    </row>
    <row r="138" spans="1:7" hidden="1" x14ac:dyDescent="0.25">
      <c r="A138" t="s">
        <v>85</v>
      </c>
      <c r="B138">
        <v>2016</v>
      </c>
      <c r="C138" t="s">
        <v>238</v>
      </c>
      <c r="D138">
        <v>1762.8999999999999</v>
      </c>
      <c r="E138">
        <v>121.8</v>
      </c>
      <c r="F138">
        <v>1499.3000000000002</v>
      </c>
      <c r="G138">
        <f t="shared" si="2"/>
        <v>3384</v>
      </c>
    </row>
    <row r="139" spans="1:7" hidden="1" x14ac:dyDescent="0.25">
      <c r="A139" t="s">
        <v>104</v>
      </c>
      <c r="B139">
        <v>2016</v>
      </c>
      <c r="C139" t="s">
        <v>238</v>
      </c>
      <c r="D139">
        <v>1766.7999999999995</v>
      </c>
      <c r="E139">
        <v>126.1</v>
      </c>
      <c r="F139">
        <v>1538.9</v>
      </c>
      <c r="G139">
        <f t="shared" si="2"/>
        <v>3431.7999999999993</v>
      </c>
    </row>
    <row r="140" spans="1:7" hidden="1" x14ac:dyDescent="0.25">
      <c r="A140" t="s">
        <v>60</v>
      </c>
      <c r="B140">
        <v>2016</v>
      </c>
      <c r="C140" t="s">
        <v>264</v>
      </c>
      <c r="D140">
        <v>1764.6</v>
      </c>
      <c r="E140">
        <v>129.1</v>
      </c>
      <c r="F140">
        <v>1574.7</v>
      </c>
      <c r="G140">
        <f t="shared" si="2"/>
        <v>3468.3999999999996</v>
      </c>
    </row>
    <row r="141" spans="1:7" hidden="1" x14ac:dyDescent="0.25">
      <c r="A141" t="s">
        <v>85</v>
      </c>
      <c r="B141">
        <v>2016</v>
      </c>
      <c r="C141" t="s">
        <v>264</v>
      </c>
      <c r="D141">
        <v>1755.2</v>
      </c>
      <c r="E141">
        <v>122.1</v>
      </c>
      <c r="F141">
        <v>1504.3</v>
      </c>
      <c r="G141">
        <f t="shared" si="2"/>
        <v>3381.6</v>
      </c>
    </row>
    <row r="142" spans="1:7" hidden="1" x14ac:dyDescent="0.25">
      <c r="A142" t="s">
        <v>104</v>
      </c>
      <c r="B142">
        <v>2016</v>
      </c>
      <c r="C142" t="s">
        <v>264</v>
      </c>
      <c r="D142">
        <v>1759.8</v>
      </c>
      <c r="E142">
        <v>126.4</v>
      </c>
      <c r="F142">
        <v>1543.6999999999998</v>
      </c>
      <c r="G142">
        <f t="shared" si="2"/>
        <v>3429.8999999999996</v>
      </c>
    </row>
    <row r="143" spans="1:7" hidden="1" x14ac:dyDescent="0.25">
      <c r="A143" t="s">
        <v>60</v>
      </c>
      <c r="B143">
        <v>2016</v>
      </c>
      <c r="C143" t="s">
        <v>273</v>
      </c>
      <c r="D143">
        <v>1749.1</v>
      </c>
      <c r="E143">
        <v>129.69999999999999</v>
      </c>
      <c r="F143">
        <v>1579.4</v>
      </c>
      <c r="G143">
        <f t="shared" si="2"/>
        <v>3458.2</v>
      </c>
    </row>
    <row r="144" spans="1:7" hidden="1" x14ac:dyDescent="0.25">
      <c r="A144" t="s">
        <v>85</v>
      </c>
      <c r="B144">
        <v>2016</v>
      </c>
      <c r="C144" t="s">
        <v>273</v>
      </c>
      <c r="D144">
        <v>1729.8</v>
      </c>
      <c r="E144">
        <v>122.3</v>
      </c>
      <c r="F144">
        <v>1506.4</v>
      </c>
      <c r="G144">
        <f t="shared" si="2"/>
        <v>3358.5</v>
      </c>
    </row>
    <row r="145" spans="1:7" hidden="1" x14ac:dyDescent="0.25">
      <c r="A145" t="s">
        <v>104</v>
      </c>
      <c r="B145">
        <v>2016</v>
      </c>
      <c r="C145" t="s">
        <v>273</v>
      </c>
      <c r="D145">
        <v>1740.7</v>
      </c>
      <c r="E145">
        <v>126.9</v>
      </c>
      <c r="F145">
        <v>1547.2</v>
      </c>
      <c r="G145">
        <f t="shared" si="2"/>
        <v>3414.8</v>
      </c>
    </row>
    <row r="146" spans="1:7" hidden="1" x14ac:dyDescent="0.25">
      <c r="A146" t="s">
        <v>60</v>
      </c>
      <c r="B146">
        <v>2017</v>
      </c>
      <c r="C146" t="s">
        <v>62</v>
      </c>
      <c r="D146">
        <v>1737.3000000000002</v>
      </c>
      <c r="E146">
        <v>129.9</v>
      </c>
      <c r="F146">
        <v>1584.0999999999997</v>
      </c>
      <c r="G146">
        <f t="shared" si="2"/>
        <v>3451.3</v>
      </c>
    </row>
    <row r="147" spans="1:7" hidden="1" x14ac:dyDescent="0.25">
      <c r="A147" t="s">
        <v>85</v>
      </c>
      <c r="B147">
        <v>2017</v>
      </c>
      <c r="C147" t="s">
        <v>62</v>
      </c>
      <c r="D147">
        <v>1713.2</v>
      </c>
      <c r="E147">
        <v>122.6</v>
      </c>
      <c r="F147">
        <v>1512.4</v>
      </c>
      <c r="G147">
        <f t="shared" si="2"/>
        <v>3348.2</v>
      </c>
    </row>
    <row r="148" spans="1:7" hidden="1" x14ac:dyDescent="0.25">
      <c r="A148" t="s">
        <v>104</v>
      </c>
      <c r="B148">
        <v>2017</v>
      </c>
      <c r="C148" t="s">
        <v>62</v>
      </c>
      <c r="D148">
        <v>1727.2999999999995</v>
      </c>
      <c r="E148">
        <v>127.1</v>
      </c>
      <c r="F148">
        <v>1552.6000000000001</v>
      </c>
      <c r="G148">
        <f t="shared" si="2"/>
        <v>3406.9999999999995</v>
      </c>
    </row>
    <row r="149" spans="1:7" hidden="1" x14ac:dyDescent="0.25">
      <c r="A149" t="s">
        <v>60</v>
      </c>
      <c r="B149">
        <v>2017</v>
      </c>
      <c r="C149" t="s">
        <v>116</v>
      </c>
      <c r="D149">
        <v>1734.5000000000002</v>
      </c>
      <c r="E149">
        <v>130.1</v>
      </c>
      <c r="F149">
        <v>1590.2000000000003</v>
      </c>
      <c r="G149">
        <f t="shared" si="2"/>
        <v>3454.8</v>
      </c>
    </row>
    <row r="150" spans="1:7" hidden="1" x14ac:dyDescent="0.25">
      <c r="A150" t="s">
        <v>85</v>
      </c>
      <c r="B150">
        <v>2017</v>
      </c>
      <c r="C150" t="s">
        <v>116</v>
      </c>
      <c r="D150">
        <v>1705.3000000000002</v>
      </c>
      <c r="E150">
        <v>122.9</v>
      </c>
      <c r="F150">
        <v>1517.8000000000002</v>
      </c>
      <c r="G150">
        <f t="shared" si="2"/>
        <v>3346.0000000000005</v>
      </c>
    </row>
    <row r="151" spans="1:7" hidden="1" x14ac:dyDescent="0.25">
      <c r="A151" t="s">
        <v>104</v>
      </c>
      <c r="B151">
        <v>2017</v>
      </c>
      <c r="C151" t="s">
        <v>116</v>
      </c>
      <c r="D151">
        <v>1722.3000000000002</v>
      </c>
      <c r="E151">
        <v>127.4</v>
      </c>
      <c r="F151">
        <v>1558.3</v>
      </c>
      <c r="G151">
        <f t="shared" si="2"/>
        <v>3408</v>
      </c>
    </row>
    <row r="152" spans="1:7" hidden="1" x14ac:dyDescent="0.25">
      <c r="A152" t="s">
        <v>60</v>
      </c>
      <c r="B152">
        <v>2017</v>
      </c>
      <c r="C152" t="s">
        <v>138</v>
      </c>
      <c r="D152">
        <v>1728.5000000000002</v>
      </c>
      <c r="E152">
        <v>130.6</v>
      </c>
      <c r="F152">
        <v>1596.2</v>
      </c>
      <c r="G152">
        <f t="shared" si="2"/>
        <v>3455.3</v>
      </c>
    </row>
    <row r="153" spans="1:7" hidden="1" x14ac:dyDescent="0.25">
      <c r="A153" t="s">
        <v>85</v>
      </c>
      <c r="B153">
        <v>2017</v>
      </c>
      <c r="C153" t="s">
        <v>138</v>
      </c>
      <c r="D153">
        <v>1705.6999999999998</v>
      </c>
      <c r="E153">
        <v>123.1</v>
      </c>
      <c r="F153">
        <v>1523.3</v>
      </c>
      <c r="G153">
        <f t="shared" si="2"/>
        <v>3352.0999999999995</v>
      </c>
    </row>
    <row r="154" spans="1:7" hidden="1" x14ac:dyDescent="0.25">
      <c r="A154" t="s">
        <v>104</v>
      </c>
      <c r="B154">
        <v>2017</v>
      </c>
      <c r="C154" t="s">
        <v>138</v>
      </c>
      <c r="D154">
        <v>1718.9</v>
      </c>
      <c r="E154">
        <v>127.8</v>
      </c>
      <c r="F154">
        <v>1563.7999999999997</v>
      </c>
      <c r="G154">
        <f t="shared" si="2"/>
        <v>3410.5</v>
      </c>
    </row>
    <row r="155" spans="1:7" hidden="1" x14ac:dyDescent="0.25">
      <c r="A155" t="s">
        <v>60</v>
      </c>
      <c r="B155">
        <v>2017</v>
      </c>
      <c r="C155" t="s">
        <v>154</v>
      </c>
      <c r="D155">
        <v>1726.3</v>
      </c>
      <c r="E155">
        <v>131</v>
      </c>
      <c r="F155">
        <v>1600.6000000000001</v>
      </c>
      <c r="G155">
        <f t="shared" si="2"/>
        <v>3457.9</v>
      </c>
    </row>
    <row r="156" spans="1:7" hidden="1" x14ac:dyDescent="0.25">
      <c r="A156" t="s">
        <v>85</v>
      </c>
      <c r="B156">
        <v>2017</v>
      </c>
      <c r="C156" t="s">
        <v>154</v>
      </c>
      <c r="D156">
        <v>1708.1</v>
      </c>
      <c r="E156">
        <v>123.4</v>
      </c>
      <c r="F156">
        <v>1526.5</v>
      </c>
      <c r="G156">
        <f t="shared" si="2"/>
        <v>3358</v>
      </c>
    </row>
    <row r="157" spans="1:7" hidden="1" x14ac:dyDescent="0.25">
      <c r="A157" t="s">
        <v>104</v>
      </c>
      <c r="B157">
        <v>2017</v>
      </c>
      <c r="C157" t="s">
        <v>154</v>
      </c>
      <c r="D157">
        <v>1718.4</v>
      </c>
      <c r="E157">
        <v>128.1</v>
      </c>
      <c r="F157">
        <v>1567.7999999999997</v>
      </c>
      <c r="G157">
        <f t="shared" si="2"/>
        <v>3414.2999999999997</v>
      </c>
    </row>
    <row r="158" spans="1:7" hidden="1" x14ac:dyDescent="0.25">
      <c r="A158" t="s">
        <v>60</v>
      </c>
      <c r="B158">
        <v>2017</v>
      </c>
      <c r="C158" t="s">
        <v>167</v>
      </c>
      <c r="D158">
        <v>1727.4999999999995</v>
      </c>
      <c r="E158">
        <v>131.4</v>
      </c>
      <c r="F158">
        <v>1605.8000000000002</v>
      </c>
      <c r="G158">
        <f t="shared" si="2"/>
        <v>3464.7</v>
      </c>
    </row>
    <row r="159" spans="1:7" hidden="1" x14ac:dyDescent="0.25">
      <c r="A159" t="s">
        <v>85</v>
      </c>
      <c r="B159">
        <v>2017</v>
      </c>
      <c r="C159" t="s">
        <v>167</v>
      </c>
      <c r="D159">
        <v>1709.6</v>
      </c>
      <c r="E159">
        <v>123.6</v>
      </c>
      <c r="F159">
        <v>1527.3999999999999</v>
      </c>
      <c r="G159">
        <f t="shared" si="2"/>
        <v>3360.5999999999995</v>
      </c>
    </row>
    <row r="160" spans="1:7" hidden="1" x14ac:dyDescent="0.25">
      <c r="A160" t="s">
        <v>104</v>
      </c>
      <c r="B160">
        <v>2017</v>
      </c>
      <c r="C160" t="s">
        <v>167</v>
      </c>
      <c r="D160">
        <v>1719.6000000000001</v>
      </c>
      <c r="E160">
        <v>128.4</v>
      </c>
      <c r="F160">
        <v>1570.8999999999999</v>
      </c>
      <c r="G160">
        <f t="shared" si="2"/>
        <v>3418.9</v>
      </c>
    </row>
    <row r="161" spans="1:7" hidden="1" x14ac:dyDescent="0.25">
      <c r="A161" t="s">
        <v>60</v>
      </c>
      <c r="B161">
        <v>2017</v>
      </c>
      <c r="C161" t="s">
        <v>177</v>
      </c>
      <c r="D161">
        <v>1738.8000000000002</v>
      </c>
      <c r="E161">
        <v>131.30000000000001</v>
      </c>
      <c r="F161">
        <v>1608.6</v>
      </c>
      <c r="G161">
        <f t="shared" si="2"/>
        <v>3478.7</v>
      </c>
    </row>
    <row r="162" spans="1:7" hidden="1" x14ac:dyDescent="0.25">
      <c r="A162" t="s">
        <v>85</v>
      </c>
      <c r="B162">
        <v>2017</v>
      </c>
      <c r="C162" t="s">
        <v>177</v>
      </c>
      <c r="D162">
        <v>1731.0000000000002</v>
      </c>
      <c r="E162">
        <v>123.8</v>
      </c>
      <c r="F162">
        <v>1527</v>
      </c>
      <c r="G162">
        <f t="shared" si="2"/>
        <v>3381.8</v>
      </c>
    </row>
    <row r="163" spans="1:7" hidden="1" x14ac:dyDescent="0.25">
      <c r="A163" t="s">
        <v>104</v>
      </c>
      <c r="B163">
        <v>2017</v>
      </c>
      <c r="C163" t="s">
        <v>177</v>
      </c>
      <c r="D163">
        <v>1734.7</v>
      </c>
      <c r="E163">
        <v>128.5</v>
      </c>
      <c r="F163">
        <v>1572.3000000000004</v>
      </c>
      <c r="G163">
        <f t="shared" si="2"/>
        <v>3435.5000000000005</v>
      </c>
    </row>
    <row r="164" spans="1:7" hidden="1" x14ac:dyDescent="0.25">
      <c r="A164" t="s">
        <v>60</v>
      </c>
      <c r="B164">
        <v>2017</v>
      </c>
      <c r="C164" t="s">
        <v>194</v>
      </c>
      <c r="D164">
        <v>1772.9</v>
      </c>
      <c r="E164">
        <v>132.1</v>
      </c>
      <c r="F164">
        <v>1618.6</v>
      </c>
      <c r="G164">
        <f t="shared" si="2"/>
        <v>3523.6</v>
      </c>
    </row>
    <row r="165" spans="1:7" hidden="1" x14ac:dyDescent="0.25">
      <c r="A165" t="s">
        <v>85</v>
      </c>
      <c r="B165">
        <v>2017</v>
      </c>
      <c r="C165" t="s">
        <v>194</v>
      </c>
      <c r="D165">
        <v>1768.1</v>
      </c>
      <c r="E165">
        <v>125</v>
      </c>
      <c r="F165">
        <v>1533.3000000000002</v>
      </c>
      <c r="G165">
        <f t="shared" si="2"/>
        <v>3426.4</v>
      </c>
    </row>
    <row r="166" spans="1:7" hidden="1" x14ac:dyDescent="0.25">
      <c r="A166" t="s">
        <v>104</v>
      </c>
      <c r="B166">
        <v>2017</v>
      </c>
      <c r="C166" t="s">
        <v>194</v>
      </c>
      <c r="D166">
        <v>1769.3999999999999</v>
      </c>
      <c r="E166">
        <v>129.4</v>
      </c>
      <c r="F166">
        <v>1580.6999999999998</v>
      </c>
      <c r="G166">
        <f t="shared" si="2"/>
        <v>3479.5</v>
      </c>
    </row>
    <row r="167" spans="1:7" hidden="1" x14ac:dyDescent="0.25">
      <c r="A167" t="s">
        <v>60</v>
      </c>
      <c r="B167">
        <v>2017</v>
      </c>
      <c r="C167" t="s">
        <v>213</v>
      </c>
      <c r="D167">
        <v>1792.4999999999998</v>
      </c>
      <c r="E167">
        <v>133</v>
      </c>
      <c r="F167">
        <v>1633.2</v>
      </c>
      <c r="G167">
        <f t="shared" si="2"/>
        <v>3558.7</v>
      </c>
    </row>
    <row r="168" spans="1:7" hidden="1" x14ac:dyDescent="0.25">
      <c r="A168" t="s">
        <v>85</v>
      </c>
      <c r="B168">
        <v>2017</v>
      </c>
      <c r="C168" t="s">
        <v>213</v>
      </c>
      <c r="D168">
        <v>1772.9999999999998</v>
      </c>
      <c r="E168">
        <v>125.7</v>
      </c>
      <c r="F168">
        <v>1542.9999999999998</v>
      </c>
      <c r="G168">
        <f t="shared" si="2"/>
        <v>3441.7</v>
      </c>
    </row>
    <row r="169" spans="1:7" hidden="1" x14ac:dyDescent="0.25">
      <c r="A169" t="s">
        <v>104</v>
      </c>
      <c r="B169">
        <v>2017</v>
      </c>
      <c r="C169" t="s">
        <v>213</v>
      </c>
      <c r="D169">
        <v>1783.8</v>
      </c>
      <c r="E169">
        <v>130.19999999999999</v>
      </c>
      <c r="F169">
        <v>1592.8999999999999</v>
      </c>
      <c r="G169">
        <f t="shared" si="2"/>
        <v>3506.8999999999996</v>
      </c>
    </row>
    <row r="170" spans="1:7" hidden="1" x14ac:dyDescent="0.25">
      <c r="A170" t="s">
        <v>60</v>
      </c>
      <c r="B170">
        <v>2017</v>
      </c>
      <c r="C170" t="s">
        <v>228</v>
      </c>
      <c r="D170">
        <v>1784.3</v>
      </c>
      <c r="E170">
        <v>133.4</v>
      </c>
      <c r="F170">
        <v>1641.8999999999999</v>
      </c>
      <c r="G170">
        <f t="shared" si="2"/>
        <v>3559.6</v>
      </c>
    </row>
    <row r="171" spans="1:7" hidden="1" x14ac:dyDescent="0.25">
      <c r="A171" t="s">
        <v>85</v>
      </c>
      <c r="B171">
        <v>2017</v>
      </c>
      <c r="C171" t="s">
        <v>228</v>
      </c>
      <c r="D171">
        <v>1749.7</v>
      </c>
      <c r="E171">
        <v>126.1</v>
      </c>
      <c r="F171">
        <v>1552.9000000000003</v>
      </c>
      <c r="G171">
        <f t="shared" si="2"/>
        <v>3428.7000000000003</v>
      </c>
    </row>
    <row r="172" spans="1:7" hidden="1" x14ac:dyDescent="0.25">
      <c r="A172" t="s">
        <v>104</v>
      </c>
      <c r="B172">
        <v>2017</v>
      </c>
      <c r="C172" t="s">
        <v>228</v>
      </c>
      <c r="D172">
        <v>1769.9999999999998</v>
      </c>
      <c r="E172">
        <v>130.6</v>
      </c>
      <c r="F172">
        <v>1602.1000000000001</v>
      </c>
      <c r="G172">
        <f t="shared" si="2"/>
        <v>3502.7</v>
      </c>
    </row>
    <row r="173" spans="1:7" hidden="1" x14ac:dyDescent="0.25">
      <c r="A173" t="s">
        <v>60</v>
      </c>
      <c r="B173">
        <v>2017</v>
      </c>
      <c r="C173" t="s">
        <v>238</v>
      </c>
      <c r="D173">
        <v>1790.8999999999999</v>
      </c>
      <c r="E173">
        <v>134.19999999999999</v>
      </c>
      <c r="F173">
        <v>1650.5</v>
      </c>
      <c r="G173">
        <f t="shared" si="2"/>
        <v>3575.6</v>
      </c>
    </row>
    <row r="174" spans="1:7" hidden="1" x14ac:dyDescent="0.25">
      <c r="A174" t="s">
        <v>85</v>
      </c>
      <c r="B174">
        <v>2017</v>
      </c>
      <c r="C174" t="s">
        <v>238</v>
      </c>
      <c r="D174">
        <v>1765.6999999999998</v>
      </c>
      <c r="E174">
        <v>126.6</v>
      </c>
      <c r="F174">
        <v>1559.5</v>
      </c>
      <c r="G174">
        <f t="shared" si="2"/>
        <v>3451.7999999999997</v>
      </c>
    </row>
    <row r="175" spans="1:7" hidden="1" x14ac:dyDescent="0.25">
      <c r="A175" t="s">
        <v>104</v>
      </c>
      <c r="B175">
        <v>2017</v>
      </c>
      <c r="C175" t="s">
        <v>238</v>
      </c>
      <c r="D175">
        <v>1779.6999999999998</v>
      </c>
      <c r="E175">
        <v>131.30000000000001</v>
      </c>
      <c r="F175">
        <v>1609.6000000000004</v>
      </c>
      <c r="G175">
        <f t="shared" si="2"/>
        <v>3520.6000000000004</v>
      </c>
    </row>
    <row r="176" spans="1:7" hidden="1" x14ac:dyDescent="0.25">
      <c r="A176" t="s">
        <v>60</v>
      </c>
      <c r="B176">
        <v>2017</v>
      </c>
      <c r="C176" t="s">
        <v>264</v>
      </c>
      <c r="D176">
        <v>1817.7000000000003</v>
      </c>
      <c r="E176">
        <v>135.80000000000001</v>
      </c>
      <c r="F176">
        <v>1664.8</v>
      </c>
      <c r="G176">
        <f t="shared" si="2"/>
        <v>3618.3</v>
      </c>
    </row>
    <row r="177" spans="1:7" hidden="1" x14ac:dyDescent="0.25">
      <c r="A177" t="s">
        <v>85</v>
      </c>
      <c r="B177">
        <v>2017</v>
      </c>
      <c r="C177" t="s">
        <v>264</v>
      </c>
      <c r="D177">
        <v>1796.7</v>
      </c>
      <c r="E177">
        <v>127.4</v>
      </c>
      <c r="F177">
        <v>1570</v>
      </c>
      <c r="G177">
        <f t="shared" si="2"/>
        <v>3494.1000000000004</v>
      </c>
    </row>
    <row r="178" spans="1:7" hidden="1" x14ac:dyDescent="0.25">
      <c r="A178" t="s">
        <v>104</v>
      </c>
      <c r="B178">
        <v>2017</v>
      </c>
      <c r="C178" t="s">
        <v>264</v>
      </c>
      <c r="D178">
        <v>1808.2</v>
      </c>
      <c r="E178">
        <v>132.6</v>
      </c>
      <c r="F178">
        <v>1622.1000000000001</v>
      </c>
      <c r="G178">
        <f t="shared" si="2"/>
        <v>3562.9</v>
      </c>
    </row>
    <row r="179" spans="1:7" hidden="1" x14ac:dyDescent="0.25">
      <c r="A179" t="s">
        <v>60</v>
      </c>
      <c r="B179">
        <v>2017</v>
      </c>
      <c r="C179" t="s">
        <v>273</v>
      </c>
      <c r="D179">
        <v>1813.6000000000001</v>
      </c>
      <c r="E179">
        <v>136.1</v>
      </c>
      <c r="F179">
        <v>1667.7</v>
      </c>
      <c r="G179">
        <f t="shared" si="2"/>
        <v>3617.4</v>
      </c>
    </row>
    <row r="180" spans="1:7" hidden="1" x14ac:dyDescent="0.25">
      <c r="A180" t="s">
        <v>85</v>
      </c>
      <c r="B180">
        <v>2017</v>
      </c>
      <c r="C180" t="s">
        <v>273</v>
      </c>
      <c r="D180">
        <v>1767.5</v>
      </c>
      <c r="E180">
        <v>128.19999999999999</v>
      </c>
      <c r="F180">
        <v>1574.6999999999998</v>
      </c>
      <c r="G180">
        <f t="shared" si="2"/>
        <v>3470.3999999999996</v>
      </c>
    </row>
    <row r="181" spans="1:7" hidden="1" x14ac:dyDescent="0.25">
      <c r="A181" t="s">
        <v>104</v>
      </c>
      <c r="B181">
        <v>2017</v>
      </c>
      <c r="C181" t="s">
        <v>273</v>
      </c>
      <c r="D181">
        <v>1794.9999999999998</v>
      </c>
      <c r="E181">
        <v>133.1</v>
      </c>
      <c r="F181">
        <v>1625.8999999999999</v>
      </c>
      <c r="G181">
        <f t="shared" si="2"/>
        <v>3553.9999999999995</v>
      </c>
    </row>
    <row r="182" spans="1:7" hidden="1" x14ac:dyDescent="0.25">
      <c r="A182" t="s">
        <v>60</v>
      </c>
      <c r="B182">
        <v>2018</v>
      </c>
      <c r="C182" t="s">
        <v>62</v>
      </c>
      <c r="D182">
        <v>1800.7</v>
      </c>
      <c r="E182">
        <v>136</v>
      </c>
      <c r="F182">
        <v>1673.6999999999998</v>
      </c>
      <c r="G182">
        <f t="shared" si="2"/>
        <v>3610.3999999999996</v>
      </c>
    </row>
    <row r="183" spans="1:7" hidden="1" x14ac:dyDescent="0.25">
      <c r="A183" t="s">
        <v>85</v>
      </c>
      <c r="B183">
        <v>2018</v>
      </c>
      <c r="C183" t="s">
        <v>62</v>
      </c>
      <c r="D183">
        <v>1748.3000000000002</v>
      </c>
      <c r="E183">
        <v>129</v>
      </c>
      <c r="F183">
        <v>1582.1</v>
      </c>
      <c r="G183">
        <f t="shared" si="2"/>
        <v>3459.4</v>
      </c>
    </row>
    <row r="184" spans="1:7" hidden="1" x14ac:dyDescent="0.25">
      <c r="A184" t="s">
        <v>104</v>
      </c>
      <c r="B184">
        <v>2018</v>
      </c>
      <c r="C184" t="s">
        <v>62</v>
      </c>
      <c r="D184">
        <v>1779.9</v>
      </c>
      <c r="E184">
        <v>133.30000000000001</v>
      </c>
      <c r="F184">
        <v>1632.3</v>
      </c>
      <c r="G184">
        <f t="shared" si="2"/>
        <v>3545.5</v>
      </c>
    </row>
    <row r="185" spans="1:7" hidden="1" x14ac:dyDescent="0.25">
      <c r="A185" t="s">
        <v>60</v>
      </c>
      <c r="B185">
        <v>2018</v>
      </c>
      <c r="C185" t="s">
        <v>116</v>
      </c>
      <c r="D185">
        <v>1781.5</v>
      </c>
      <c r="E185">
        <v>136.19999999999999</v>
      </c>
      <c r="F185">
        <v>1676.1999999999998</v>
      </c>
      <c r="G185">
        <f t="shared" si="2"/>
        <v>3593.8999999999996</v>
      </c>
    </row>
    <row r="186" spans="1:7" hidden="1" x14ac:dyDescent="0.25">
      <c r="A186" t="s">
        <v>85</v>
      </c>
      <c r="B186">
        <v>2018</v>
      </c>
      <c r="C186" t="s">
        <v>116</v>
      </c>
      <c r="D186">
        <v>1727.9</v>
      </c>
      <c r="E186">
        <v>129.80000000000001</v>
      </c>
      <c r="F186">
        <v>1588.7</v>
      </c>
      <c r="G186">
        <f t="shared" si="2"/>
        <v>3446.4</v>
      </c>
    </row>
    <row r="187" spans="1:7" hidden="1" x14ac:dyDescent="0.25">
      <c r="A187" t="s">
        <v>104</v>
      </c>
      <c r="B187">
        <v>2018</v>
      </c>
      <c r="C187" t="s">
        <v>116</v>
      </c>
      <c r="D187">
        <v>1760.3999999999996</v>
      </c>
      <c r="E187">
        <v>133.80000000000001</v>
      </c>
      <c r="F187">
        <v>1636.5000000000002</v>
      </c>
      <c r="G187">
        <f t="shared" si="2"/>
        <v>3530.7</v>
      </c>
    </row>
    <row r="188" spans="1:7" hidden="1" x14ac:dyDescent="0.25">
      <c r="A188" t="s">
        <v>60</v>
      </c>
      <c r="B188">
        <v>2018</v>
      </c>
      <c r="C188" t="s">
        <v>138</v>
      </c>
      <c r="D188">
        <v>1781.9999999999998</v>
      </c>
      <c r="E188">
        <v>136.69999999999999</v>
      </c>
      <c r="F188">
        <v>1685.1</v>
      </c>
      <c r="G188">
        <f t="shared" si="2"/>
        <v>3603.7999999999997</v>
      </c>
    </row>
    <row r="189" spans="1:7" hidden="1" x14ac:dyDescent="0.25">
      <c r="A189" t="s">
        <v>85</v>
      </c>
      <c r="B189">
        <v>2018</v>
      </c>
      <c r="C189" t="s">
        <v>138</v>
      </c>
      <c r="D189">
        <v>1715.5</v>
      </c>
      <c r="E189">
        <v>130.5</v>
      </c>
      <c r="F189">
        <v>1593.6999999999998</v>
      </c>
      <c r="G189">
        <f t="shared" si="2"/>
        <v>3439.7</v>
      </c>
    </row>
    <row r="190" spans="1:7" hidden="1" x14ac:dyDescent="0.25">
      <c r="A190" t="s">
        <v>104</v>
      </c>
      <c r="B190">
        <v>2018</v>
      </c>
      <c r="C190" t="s">
        <v>138</v>
      </c>
      <c r="D190">
        <v>1756</v>
      </c>
      <c r="E190">
        <v>134.30000000000001</v>
      </c>
      <c r="F190">
        <v>1643.7</v>
      </c>
      <c r="G190">
        <f t="shared" si="2"/>
        <v>3534</v>
      </c>
    </row>
    <row r="191" spans="1:7" hidden="1" x14ac:dyDescent="0.25">
      <c r="A191" t="s">
        <v>60</v>
      </c>
      <c r="B191">
        <v>2018</v>
      </c>
      <c r="C191" t="s">
        <v>154</v>
      </c>
      <c r="D191">
        <v>1780</v>
      </c>
      <c r="E191">
        <v>137.6</v>
      </c>
      <c r="F191">
        <v>1695.8000000000002</v>
      </c>
      <c r="G191">
        <f t="shared" si="2"/>
        <v>3613.4</v>
      </c>
    </row>
    <row r="192" spans="1:7" hidden="1" x14ac:dyDescent="0.25">
      <c r="A192" t="s">
        <v>85</v>
      </c>
      <c r="B192">
        <v>2018</v>
      </c>
      <c r="C192" t="s">
        <v>154</v>
      </c>
      <c r="D192">
        <v>1720.0000000000002</v>
      </c>
      <c r="E192">
        <v>131.30000000000001</v>
      </c>
      <c r="F192">
        <v>1601.9</v>
      </c>
      <c r="G192">
        <f t="shared" si="2"/>
        <v>3453.2000000000003</v>
      </c>
    </row>
    <row r="193" spans="1:7" hidden="1" x14ac:dyDescent="0.25">
      <c r="A193" t="s">
        <v>104</v>
      </c>
      <c r="B193">
        <v>2018</v>
      </c>
      <c r="C193" t="s">
        <v>154</v>
      </c>
      <c r="D193">
        <v>1757.1000000000001</v>
      </c>
      <c r="E193">
        <v>135.19999999999999</v>
      </c>
      <c r="F193">
        <v>1654</v>
      </c>
      <c r="G193">
        <f t="shared" si="2"/>
        <v>3546.3</v>
      </c>
    </row>
    <row r="194" spans="1:7" hidden="1" x14ac:dyDescent="0.25">
      <c r="A194" t="s">
        <v>60</v>
      </c>
      <c r="B194">
        <v>2018</v>
      </c>
      <c r="C194" t="s">
        <v>167</v>
      </c>
      <c r="D194">
        <v>1782.4</v>
      </c>
      <c r="E194">
        <v>138.4</v>
      </c>
      <c r="F194">
        <v>1704.9</v>
      </c>
      <c r="G194">
        <f t="shared" si="2"/>
        <v>3625.7000000000003</v>
      </c>
    </row>
    <row r="195" spans="1:7" hidden="1" x14ac:dyDescent="0.25">
      <c r="A195" t="s">
        <v>85</v>
      </c>
      <c r="B195">
        <v>2018</v>
      </c>
      <c r="C195" t="s">
        <v>167</v>
      </c>
      <c r="D195">
        <v>1722.8999999999999</v>
      </c>
      <c r="E195">
        <v>132</v>
      </c>
      <c r="F195">
        <v>1609.4</v>
      </c>
      <c r="G195">
        <f t="shared" ref="G195:G258" si="3">SUM(D195:F195)</f>
        <v>3464.3</v>
      </c>
    </row>
    <row r="196" spans="1:7" hidden="1" x14ac:dyDescent="0.25">
      <c r="A196" t="s">
        <v>104</v>
      </c>
      <c r="B196">
        <v>2018</v>
      </c>
      <c r="C196" t="s">
        <v>167</v>
      </c>
      <c r="D196">
        <v>1759.8</v>
      </c>
      <c r="E196">
        <v>136</v>
      </c>
      <c r="F196">
        <v>1662.3</v>
      </c>
      <c r="G196">
        <f t="shared" si="3"/>
        <v>3558.1</v>
      </c>
    </row>
    <row r="197" spans="1:7" hidden="1" x14ac:dyDescent="0.25">
      <c r="A197" t="s">
        <v>60</v>
      </c>
      <c r="B197">
        <v>2018</v>
      </c>
      <c r="C197" t="s">
        <v>177</v>
      </c>
      <c r="D197">
        <v>1790.2999999999997</v>
      </c>
      <c r="E197">
        <v>138.4</v>
      </c>
      <c r="F197">
        <v>1710.7</v>
      </c>
      <c r="G197">
        <f t="shared" si="3"/>
        <v>3639.3999999999996</v>
      </c>
    </row>
    <row r="198" spans="1:7" hidden="1" x14ac:dyDescent="0.25">
      <c r="A198" t="s">
        <v>85</v>
      </c>
      <c r="B198">
        <v>2018</v>
      </c>
      <c r="C198" t="s">
        <v>177</v>
      </c>
      <c r="D198">
        <v>1747.3000000000002</v>
      </c>
      <c r="E198">
        <v>132.6</v>
      </c>
      <c r="F198">
        <v>1615.9</v>
      </c>
      <c r="G198">
        <f t="shared" si="3"/>
        <v>3495.8</v>
      </c>
    </row>
    <row r="199" spans="1:7" hidden="1" x14ac:dyDescent="0.25">
      <c r="A199" t="s">
        <v>104</v>
      </c>
      <c r="B199">
        <v>2018</v>
      </c>
      <c r="C199" t="s">
        <v>177</v>
      </c>
      <c r="D199">
        <v>1774.1000000000001</v>
      </c>
      <c r="E199">
        <v>136.19999999999999</v>
      </c>
      <c r="F199">
        <v>1668.2999999999997</v>
      </c>
      <c r="G199">
        <f t="shared" si="3"/>
        <v>3578.6</v>
      </c>
    </row>
    <row r="200" spans="1:7" hidden="1" x14ac:dyDescent="0.25">
      <c r="A200" t="s">
        <v>60</v>
      </c>
      <c r="B200">
        <v>2018</v>
      </c>
      <c r="C200" t="s">
        <v>194</v>
      </c>
      <c r="D200">
        <v>1810.5000000000002</v>
      </c>
      <c r="E200">
        <v>139</v>
      </c>
      <c r="F200">
        <v>1715.9</v>
      </c>
      <c r="G200">
        <f t="shared" si="3"/>
        <v>3665.4000000000005</v>
      </c>
    </row>
    <row r="201" spans="1:7" hidden="1" x14ac:dyDescent="0.25">
      <c r="A201" t="s">
        <v>85</v>
      </c>
      <c r="B201">
        <v>2018</v>
      </c>
      <c r="C201" t="s">
        <v>194</v>
      </c>
      <c r="D201">
        <v>1771.1</v>
      </c>
      <c r="E201">
        <v>133.6</v>
      </c>
      <c r="F201">
        <v>1624.6000000000001</v>
      </c>
      <c r="G201">
        <f t="shared" si="3"/>
        <v>3529.3</v>
      </c>
    </row>
    <row r="202" spans="1:7" hidden="1" x14ac:dyDescent="0.25">
      <c r="A202" t="s">
        <v>104</v>
      </c>
      <c r="B202">
        <v>2018</v>
      </c>
      <c r="C202" t="s">
        <v>194</v>
      </c>
      <c r="D202">
        <v>1795.3</v>
      </c>
      <c r="E202">
        <v>137</v>
      </c>
      <c r="F202">
        <v>1674.9</v>
      </c>
      <c r="G202">
        <f t="shared" si="3"/>
        <v>3607.2</v>
      </c>
    </row>
    <row r="203" spans="1:7" hidden="1" x14ac:dyDescent="0.25">
      <c r="A203" t="s">
        <v>60</v>
      </c>
      <c r="B203">
        <v>2018</v>
      </c>
      <c r="C203" t="s">
        <v>213</v>
      </c>
      <c r="D203">
        <v>1818.8</v>
      </c>
      <c r="E203">
        <v>139.4</v>
      </c>
      <c r="F203">
        <v>1723.3999999999999</v>
      </c>
      <c r="G203">
        <f t="shared" si="3"/>
        <v>3681.6</v>
      </c>
    </row>
    <row r="204" spans="1:7" hidden="1" x14ac:dyDescent="0.25">
      <c r="A204" t="s">
        <v>85</v>
      </c>
      <c r="B204">
        <v>2018</v>
      </c>
      <c r="C204" t="s">
        <v>213</v>
      </c>
      <c r="D204">
        <v>1767.6</v>
      </c>
      <c r="E204">
        <v>134.9</v>
      </c>
      <c r="F204">
        <v>1633.2999999999997</v>
      </c>
      <c r="G204">
        <f t="shared" si="3"/>
        <v>3535.7999999999997</v>
      </c>
    </row>
    <row r="205" spans="1:7" hidden="1" x14ac:dyDescent="0.25">
      <c r="A205" t="s">
        <v>104</v>
      </c>
      <c r="B205">
        <v>2018</v>
      </c>
      <c r="C205" t="s">
        <v>213</v>
      </c>
      <c r="D205">
        <v>1798.7000000000003</v>
      </c>
      <c r="E205">
        <v>137.69999999999999</v>
      </c>
      <c r="F205">
        <v>1682.8999999999999</v>
      </c>
      <c r="G205">
        <f t="shared" si="3"/>
        <v>3619.3</v>
      </c>
    </row>
    <row r="206" spans="1:7" hidden="1" x14ac:dyDescent="0.25">
      <c r="A206" t="s">
        <v>60</v>
      </c>
      <c r="B206">
        <v>2018</v>
      </c>
      <c r="C206" t="s">
        <v>228</v>
      </c>
      <c r="D206">
        <v>1799.8000000000002</v>
      </c>
      <c r="E206">
        <v>140</v>
      </c>
      <c r="F206">
        <v>1732.4</v>
      </c>
      <c r="G206">
        <f t="shared" si="3"/>
        <v>3672.2000000000003</v>
      </c>
    </row>
    <row r="207" spans="1:7" hidden="1" x14ac:dyDescent="0.25">
      <c r="A207" t="s">
        <v>85</v>
      </c>
      <c r="B207">
        <v>2018</v>
      </c>
      <c r="C207" t="s">
        <v>228</v>
      </c>
      <c r="D207">
        <v>1748.4</v>
      </c>
      <c r="E207">
        <v>135.69999999999999</v>
      </c>
      <c r="F207">
        <v>1643.0000000000002</v>
      </c>
      <c r="G207">
        <f t="shared" si="3"/>
        <v>3527.1000000000004</v>
      </c>
    </row>
    <row r="208" spans="1:7" hidden="1" x14ac:dyDescent="0.25">
      <c r="A208" t="s">
        <v>104</v>
      </c>
      <c r="B208">
        <v>2018</v>
      </c>
      <c r="C208" t="s">
        <v>228</v>
      </c>
      <c r="D208">
        <v>1779.5</v>
      </c>
      <c r="E208">
        <v>138.4</v>
      </c>
      <c r="F208">
        <v>1692.1000000000001</v>
      </c>
      <c r="G208">
        <f t="shared" si="3"/>
        <v>3610</v>
      </c>
    </row>
    <row r="209" spans="1:7" hidden="1" x14ac:dyDescent="0.25">
      <c r="A209" t="s">
        <v>60</v>
      </c>
      <c r="B209">
        <v>2018</v>
      </c>
      <c r="C209" t="s">
        <v>238</v>
      </c>
      <c r="D209">
        <v>1782.2</v>
      </c>
      <c r="E209">
        <v>144.80000000000001</v>
      </c>
      <c r="F209">
        <v>1741.2</v>
      </c>
      <c r="G209">
        <f t="shared" si="3"/>
        <v>3668.2</v>
      </c>
    </row>
    <row r="210" spans="1:7" hidden="1" x14ac:dyDescent="0.25">
      <c r="A210" t="s">
        <v>85</v>
      </c>
      <c r="B210">
        <v>2018</v>
      </c>
      <c r="C210" t="s">
        <v>238</v>
      </c>
      <c r="D210">
        <v>1754.1</v>
      </c>
      <c r="E210">
        <v>136.19999999999999</v>
      </c>
      <c r="F210">
        <v>1652.8000000000002</v>
      </c>
      <c r="G210">
        <f t="shared" si="3"/>
        <v>3543.1000000000004</v>
      </c>
    </row>
    <row r="211" spans="1:7" hidden="1" x14ac:dyDescent="0.25">
      <c r="A211" t="s">
        <v>104</v>
      </c>
      <c r="B211">
        <v>2018</v>
      </c>
      <c r="C211" t="s">
        <v>238</v>
      </c>
      <c r="D211">
        <v>1776.2</v>
      </c>
      <c r="E211">
        <v>142.1</v>
      </c>
      <c r="F211">
        <v>1709.1</v>
      </c>
      <c r="G211">
        <f t="shared" si="3"/>
        <v>3627.3999999999996</v>
      </c>
    </row>
    <row r="212" spans="1:7" hidden="1" x14ac:dyDescent="0.25">
      <c r="A212" t="s">
        <v>60</v>
      </c>
      <c r="B212">
        <v>2018</v>
      </c>
      <c r="C212" t="s">
        <v>264</v>
      </c>
      <c r="D212">
        <v>1787.4999999999995</v>
      </c>
      <c r="E212">
        <v>145.4</v>
      </c>
      <c r="F212">
        <v>1751.8999999999996</v>
      </c>
      <c r="G212">
        <f t="shared" si="3"/>
        <v>3684.7999999999993</v>
      </c>
    </row>
    <row r="213" spans="1:7" hidden="1" x14ac:dyDescent="0.25">
      <c r="A213" t="s">
        <v>85</v>
      </c>
      <c r="B213">
        <v>2018</v>
      </c>
      <c r="C213" t="s">
        <v>264</v>
      </c>
      <c r="D213">
        <v>1757.4999999999998</v>
      </c>
      <c r="E213">
        <v>136.80000000000001</v>
      </c>
      <c r="F213">
        <v>1658.1999999999998</v>
      </c>
      <c r="G213">
        <f t="shared" si="3"/>
        <v>3552.4999999999995</v>
      </c>
    </row>
    <row r="214" spans="1:7" hidden="1" x14ac:dyDescent="0.25">
      <c r="A214" t="s">
        <v>104</v>
      </c>
      <c r="B214">
        <v>2018</v>
      </c>
      <c r="C214" t="s">
        <v>264</v>
      </c>
      <c r="D214">
        <v>1775.7000000000003</v>
      </c>
      <c r="E214">
        <v>142.1</v>
      </c>
      <c r="F214">
        <v>1708.6999999999998</v>
      </c>
      <c r="G214">
        <f t="shared" si="3"/>
        <v>3626.5</v>
      </c>
    </row>
    <row r="215" spans="1:7" hidden="1" x14ac:dyDescent="0.25">
      <c r="A215" t="s">
        <v>60</v>
      </c>
      <c r="B215">
        <v>2018</v>
      </c>
      <c r="C215" t="s">
        <v>273</v>
      </c>
      <c r="D215">
        <v>1773.1000000000001</v>
      </c>
      <c r="E215">
        <v>149.6</v>
      </c>
      <c r="F215">
        <v>1757.8</v>
      </c>
      <c r="G215">
        <f t="shared" si="3"/>
        <v>3680.5</v>
      </c>
    </row>
    <row r="216" spans="1:7" hidden="1" x14ac:dyDescent="0.25">
      <c r="A216" t="s">
        <v>85</v>
      </c>
      <c r="B216">
        <v>2018</v>
      </c>
      <c r="C216" t="s">
        <v>273</v>
      </c>
      <c r="D216">
        <v>1746.6</v>
      </c>
      <c r="E216">
        <v>137.30000000000001</v>
      </c>
      <c r="F216">
        <v>1653</v>
      </c>
      <c r="G216">
        <f t="shared" si="3"/>
        <v>3536.8999999999996</v>
      </c>
    </row>
    <row r="217" spans="1:7" hidden="1" x14ac:dyDescent="0.25">
      <c r="A217" t="s">
        <v>104</v>
      </c>
      <c r="B217">
        <v>2018</v>
      </c>
      <c r="C217" t="s">
        <v>273</v>
      </c>
      <c r="D217">
        <v>1762.7999999999997</v>
      </c>
      <c r="E217">
        <v>144.9</v>
      </c>
      <c r="F217">
        <v>1709.1999999999998</v>
      </c>
      <c r="G217">
        <f t="shared" si="3"/>
        <v>3616.8999999999996</v>
      </c>
    </row>
    <row r="218" spans="1:7" x14ac:dyDescent="0.25">
      <c r="A218" t="s">
        <v>60</v>
      </c>
      <c r="B218">
        <v>2019</v>
      </c>
      <c r="C218" t="s">
        <v>62</v>
      </c>
      <c r="D218">
        <v>1759.6000000000001</v>
      </c>
      <c r="E218">
        <v>149.6</v>
      </c>
      <c r="F218">
        <v>1754.2</v>
      </c>
      <c r="G218">
        <f t="shared" si="3"/>
        <v>3663.4</v>
      </c>
    </row>
    <row r="219" spans="1:7" x14ac:dyDescent="0.25">
      <c r="A219" t="s">
        <v>85</v>
      </c>
      <c r="B219">
        <v>2019</v>
      </c>
      <c r="C219" t="s">
        <v>62</v>
      </c>
      <c r="D219">
        <v>1744.3000000000002</v>
      </c>
      <c r="E219">
        <v>137.80000000000001</v>
      </c>
      <c r="F219">
        <v>1652.4</v>
      </c>
      <c r="G219">
        <f t="shared" si="3"/>
        <v>3534.5</v>
      </c>
    </row>
    <row r="220" spans="1:7" x14ac:dyDescent="0.25">
      <c r="A220" t="s">
        <v>104</v>
      </c>
      <c r="B220">
        <v>2019</v>
      </c>
      <c r="C220" t="s">
        <v>62</v>
      </c>
      <c r="D220">
        <v>1753.3999999999999</v>
      </c>
      <c r="E220">
        <v>145.1</v>
      </c>
      <c r="F220">
        <v>1706.9</v>
      </c>
      <c r="G220">
        <f t="shared" si="3"/>
        <v>3605.3999999999996</v>
      </c>
    </row>
    <row r="221" spans="1:7" x14ac:dyDescent="0.25">
      <c r="A221" t="s">
        <v>60</v>
      </c>
      <c r="B221">
        <v>2019</v>
      </c>
      <c r="C221" t="s">
        <v>116</v>
      </c>
      <c r="D221">
        <v>1759.8000000000002</v>
      </c>
      <c r="E221">
        <v>149.9</v>
      </c>
      <c r="F221">
        <v>1758.4</v>
      </c>
      <c r="G221">
        <f t="shared" si="3"/>
        <v>3668.1000000000004</v>
      </c>
    </row>
    <row r="222" spans="1:7" x14ac:dyDescent="0.25">
      <c r="A222" t="s">
        <v>85</v>
      </c>
      <c r="B222">
        <v>2019</v>
      </c>
      <c r="C222" t="s">
        <v>116</v>
      </c>
      <c r="D222">
        <v>1754.4</v>
      </c>
      <c r="E222">
        <v>138.5</v>
      </c>
      <c r="F222">
        <v>1656</v>
      </c>
      <c r="G222">
        <f t="shared" si="3"/>
        <v>3548.9</v>
      </c>
    </row>
    <row r="223" spans="1:7" x14ac:dyDescent="0.25">
      <c r="A223" t="s">
        <v>104</v>
      </c>
      <c r="B223">
        <v>2019</v>
      </c>
      <c r="C223" t="s">
        <v>116</v>
      </c>
      <c r="D223">
        <v>1757.1</v>
      </c>
      <c r="E223">
        <v>145.6</v>
      </c>
      <c r="F223">
        <v>1710.6999999999998</v>
      </c>
      <c r="G223">
        <f t="shared" si="3"/>
        <v>3613.3999999999996</v>
      </c>
    </row>
    <row r="224" spans="1:7" x14ac:dyDescent="0.25">
      <c r="A224" t="s">
        <v>60</v>
      </c>
      <c r="B224">
        <v>2019</v>
      </c>
      <c r="C224" t="s">
        <v>138</v>
      </c>
      <c r="D224">
        <v>1761.2000000000003</v>
      </c>
      <c r="E224">
        <v>150.4</v>
      </c>
      <c r="F224">
        <v>1760.9</v>
      </c>
      <c r="G224">
        <f t="shared" si="3"/>
        <v>3672.5000000000005</v>
      </c>
    </row>
    <row r="225" spans="1:7" x14ac:dyDescent="0.25">
      <c r="A225" t="s">
        <v>85</v>
      </c>
      <c r="B225">
        <v>2019</v>
      </c>
      <c r="C225" t="s">
        <v>138</v>
      </c>
      <c r="D225">
        <v>1768.4</v>
      </c>
      <c r="E225">
        <v>139.19999999999999</v>
      </c>
      <c r="F225">
        <v>1661.1</v>
      </c>
      <c r="G225">
        <f t="shared" si="3"/>
        <v>3568.7</v>
      </c>
    </row>
    <row r="226" spans="1:7" x14ac:dyDescent="0.25">
      <c r="A226" t="s">
        <v>104</v>
      </c>
      <c r="B226">
        <v>2019</v>
      </c>
      <c r="C226" t="s">
        <v>138</v>
      </c>
      <c r="D226">
        <v>1762.9</v>
      </c>
      <c r="E226">
        <v>146.19999999999999</v>
      </c>
      <c r="F226">
        <v>1714.2</v>
      </c>
      <c r="G226">
        <f t="shared" si="3"/>
        <v>3623.3</v>
      </c>
    </row>
    <row r="227" spans="1:7" x14ac:dyDescent="0.25">
      <c r="A227" t="s">
        <v>60</v>
      </c>
      <c r="B227">
        <v>2019</v>
      </c>
      <c r="C227" t="s">
        <v>167</v>
      </c>
      <c r="D227">
        <v>1782.1000000000001</v>
      </c>
      <c r="E227">
        <v>151.30000000000001</v>
      </c>
      <c r="F227">
        <v>1768.0000000000005</v>
      </c>
      <c r="G227">
        <f t="shared" si="3"/>
        <v>3701.4000000000005</v>
      </c>
    </row>
    <row r="228" spans="1:7" x14ac:dyDescent="0.25">
      <c r="A228" t="s">
        <v>85</v>
      </c>
      <c r="B228">
        <v>2019</v>
      </c>
      <c r="C228" t="s">
        <v>167</v>
      </c>
      <c r="D228">
        <v>1811.5000000000002</v>
      </c>
      <c r="E228">
        <v>139.80000000000001</v>
      </c>
      <c r="F228">
        <v>1668.7999999999997</v>
      </c>
      <c r="G228">
        <f t="shared" si="3"/>
        <v>3620.1</v>
      </c>
    </row>
    <row r="229" spans="1:7" x14ac:dyDescent="0.25">
      <c r="A229" t="s">
        <v>104</v>
      </c>
      <c r="B229">
        <v>2019</v>
      </c>
      <c r="C229" t="s">
        <v>167</v>
      </c>
      <c r="D229">
        <v>1791.9000000000003</v>
      </c>
      <c r="E229">
        <v>146.9</v>
      </c>
      <c r="F229">
        <v>1721.6000000000004</v>
      </c>
      <c r="G229">
        <f t="shared" si="3"/>
        <v>3660.4000000000005</v>
      </c>
    </row>
    <row r="230" spans="1:7" x14ac:dyDescent="0.25">
      <c r="A230" t="s">
        <v>60</v>
      </c>
      <c r="B230">
        <v>2019</v>
      </c>
      <c r="C230" t="s">
        <v>177</v>
      </c>
      <c r="D230">
        <v>1804.1999999999998</v>
      </c>
      <c r="E230">
        <v>151.69999999999999</v>
      </c>
      <c r="F230">
        <v>1772</v>
      </c>
      <c r="G230">
        <f t="shared" si="3"/>
        <v>3727.8999999999996</v>
      </c>
    </row>
    <row r="231" spans="1:7" x14ac:dyDescent="0.25">
      <c r="A231" t="s">
        <v>85</v>
      </c>
      <c r="B231">
        <v>2019</v>
      </c>
      <c r="C231" t="s">
        <v>177</v>
      </c>
      <c r="D231">
        <v>1833.2999999999997</v>
      </c>
      <c r="E231">
        <v>140.30000000000001</v>
      </c>
      <c r="F231">
        <v>1672.4999999999998</v>
      </c>
      <c r="G231">
        <f t="shared" si="3"/>
        <v>3646.0999999999995</v>
      </c>
    </row>
    <row r="232" spans="1:7" x14ac:dyDescent="0.25">
      <c r="A232" t="s">
        <v>104</v>
      </c>
      <c r="B232">
        <v>2019</v>
      </c>
      <c r="C232" t="s">
        <v>177</v>
      </c>
      <c r="D232">
        <v>1814.1000000000001</v>
      </c>
      <c r="E232">
        <v>147.4</v>
      </c>
      <c r="F232">
        <v>1725.2999999999995</v>
      </c>
      <c r="G232">
        <f t="shared" si="3"/>
        <v>3686.7999999999997</v>
      </c>
    </row>
    <row r="233" spans="1:7" x14ac:dyDescent="0.25">
      <c r="A233" t="s">
        <v>60</v>
      </c>
      <c r="B233">
        <v>2019</v>
      </c>
      <c r="C233" t="s">
        <v>194</v>
      </c>
      <c r="D233">
        <v>1826.8999999999999</v>
      </c>
      <c r="E233">
        <v>152.19999999999999</v>
      </c>
      <c r="F233">
        <v>1779.1</v>
      </c>
      <c r="G233">
        <f t="shared" si="3"/>
        <v>3758.2</v>
      </c>
    </row>
    <row r="234" spans="1:7" x14ac:dyDescent="0.25">
      <c r="A234" t="s">
        <v>85</v>
      </c>
      <c r="B234">
        <v>2019</v>
      </c>
      <c r="C234" t="s">
        <v>194</v>
      </c>
      <c r="D234">
        <v>1857.3999999999999</v>
      </c>
      <c r="E234">
        <v>140.80000000000001</v>
      </c>
      <c r="F234">
        <v>1677.3999999999999</v>
      </c>
      <c r="G234">
        <f t="shared" si="3"/>
        <v>3675.5999999999995</v>
      </c>
    </row>
    <row r="235" spans="1:7" x14ac:dyDescent="0.25">
      <c r="A235" t="s">
        <v>104</v>
      </c>
      <c r="B235">
        <v>2019</v>
      </c>
      <c r="C235" t="s">
        <v>194</v>
      </c>
      <c r="D235">
        <v>1837.5</v>
      </c>
      <c r="E235">
        <v>147.9</v>
      </c>
      <c r="F235">
        <v>1731.6000000000001</v>
      </c>
      <c r="G235">
        <f t="shared" si="3"/>
        <v>3717</v>
      </c>
    </row>
    <row r="236" spans="1:7" x14ac:dyDescent="0.25">
      <c r="A236" t="s">
        <v>60</v>
      </c>
      <c r="B236">
        <v>2019</v>
      </c>
      <c r="C236" t="s">
        <v>213</v>
      </c>
      <c r="D236">
        <v>1834.5000000000002</v>
      </c>
      <c r="E236">
        <v>152.69999999999999</v>
      </c>
      <c r="F236">
        <v>1785.6000000000001</v>
      </c>
      <c r="G236">
        <f t="shared" si="3"/>
        <v>3772.8</v>
      </c>
    </row>
    <row r="237" spans="1:7" x14ac:dyDescent="0.25">
      <c r="A237" t="s">
        <v>85</v>
      </c>
      <c r="B237">
        <v>2019</v>
      </c>
      <c r="C237" t="s">
        <v>213</v>
      </c>
      <c r="D237">
        <v>1869.1</v>
      </c>
      <c r="E237">
        <v>141.5</v>
      </c>
      <c r="F237">
        <v>1684.1000000000001</v>
      </c>
      <c r="G237">
        <f t="shared" si="3"/>
        <v>3694.7</v>
      </c>
    </row>
    <row r="238" spans="1:7" x14ac:dyDescent="0.25">
      <c r="A238" t="s">
        <v>104</v>
      </c>
      <c r="B238">
        <v>2019</v>
      </c>
      <c r="C238" t="s">
        <v>213</v>
      </c>
      <c r="D238">
        <v>1846.5</v>
      </c>
      <c r="E238">
        <v>148.5</v>
      </c>
      <c r="F238">
        <v>1738.2000000000003</v>
      </c>
      <c r="G238">
        <f t="shared" si="3"/>
        <v>3733.2000000000003</v>
      </c>
    </row>
    <row r="239" spans="1:7" x14ac:dyDescent="0.25">
      <c r="A239" t="s">
        <v>60</v>
      </c>
      <c r="B239">
        <v>2019</v>
      </c>
      <c r="C239" t="s">
        <v>228</v>
      </c>
      <c r="D239">
        <v>1848.7</v>
      </c>
      <c r="E239">
        <v>153.4</v>
      </c>
      <c r="F239">
        <v>1790.1000000000001</v>
      </c>
      <c r="G239">
        <f t="shared" si="3"/>
        <v>3792.2000000000003</v>
      </c>
    </row>
    <row r="240" spans="1:7" x14ac:dyDescent="0.25">
      <c r="A240" t="s">
        <v>85</v>
      </c>
      <c r="B240">
        <v>2019</v>
      </c>
      <c r="C240" t="s">
        <v>228</v>
      </c>
      <c r="D240">
        <v>1874.9</v>
      </c>
      <c r="E240">
        <v>141.9</v>
      </c>
      <c r="F240">
        <v>1689.9</v>
      </c>
      <c r="G240">
        <f t="shared" si="3"/>
        <v>3706.7000000000003</v>
      </c>
    </row>
    <row r="241" spans="1:7" x14ac:dyDescent="0.25">
      <c r="A241" t="s">
        <v>104</v>
      </c>
      <c r="B241">
        <v>2019</v>
      </c>
      <c r="C241" t="s">
        <v>228</v>
      </c>
      <c r="D241">
        <v>1857.6999999999998</v>
      </c>
      <c r="E241">
        <v>149</v>
      </c>
      <c r="F241">
        <v>1743.1999999999998</v>
      </c>
      <c r="G241">
        <f t="shared" si="3"/>
        <v>3749.8999999999996</v>
      </c>
    </row>
    <row r="242" spans="1:7" x14ac:dyDescent="0.25">
      <c r="A242" t="s">
        <v>60</v>
      </c>
      <c r="B242">
        <v>2019</v>
      </c>
      <c r="C242" t="s">
        <v>238</v>
      </c>
      <c r="D242">
        <v>1876.8999999999996</v>
      </c>
      <c r="E242">
        <v>153.69999999999999</v>
      </c>
      <c r="F242">
        <v>1794.1000000000001</v>
      </c>
      <c r="G242">
        <f t="shared" si="3"/>
        <v>3824.7</v>
      </c>
    </row>
    <row r="243" spans="1:7" x14ac:dyDescent="0.25">
      <c r="A243" t="s">
        <v>85</v>
      </c>
      <c r="B243">
        <v>2019</v>
      </c>
      <c r="C243" t="s">
        <v>238</v>
      </c>
      <c r="D243">
        <v>1902.6000000000001</v>
      </c>
      <c r="E243">
        <v>142.4</v>
      </c>
      <c r="F243">
        <v>1697</v>
      </c>
      <c r="G243">
        <f t="shared" si="3"/>
        <v>3742</v>
      </c>
    </row>
    <row r="244" spans="1:7" x14ac:dyDescent="0.25">
      <c r="A244" t="s">
        <v>104</v>
      </c>
      <c r="B244">
        <v>2019</v>
      </c>
      <c r="C244" t="s">
        <v>238</v>
      </c>
      <c r="D244">
        <v>1885.5999999999997</v>
      </c>
      <c r="E244">
        <v>149.4</v>
      </c>
      <c r="F244">
        <v>1748.5</v>
      </c>
      <c r="G244">
        <f t="shared" si="3"/>
        <v>3783.5</v>
      </c>
    </row>
    <row r="245" spans="1:7" x14ac:dyDescent="0.25">
      <c r="A245" t="s">
        <v>60</v>
      </c>
      <c r="B245">
        <v>2019</v>
      </c>
      <c r="C245" t="s">
        <v>264</v>
      </c>
      <c r="D245">
        <v>1904.6000000000001</v>
      </c>
      <c r="E245">
        <v>154.30000000000001</v>
      </c>
      <c r="F245">
        <v>1799.4999999999995</v>
      </c>
      <c r="G245">
        <f t="shared" si="3"/>
        <v>3858.3999999999996</v>
      </c>
    </row>
    <row r="246" spans="1:7" x14ac:dyDescent="0.25">
      <c r="A246" t="s">
        <v>85</v>
      </c>
      <c r="B246">
        <v>2019</v>
      </c>
      <c r="C246" t="s">
        <v>264</v>
      </c>
      <c r="D246">
        <v>1923.9999999999998</v>
      </c>
      <c r="E246">
        <v>142.80000000000001</v>
      </c>
      <c r="F246">
        <v>1704.1</v>
      </c>
      <c r="G246">
        <f t="shared" si="3"/>
        <v>3770.8999999999996</v>
      </c>
    </row>
    <row r="247" spans="1:7" x14ac:dyDescent="0.25">
      <c r="A247" t="s">
        <v>104</v>
      </c>
      <c r="B247">
        <v>2019</v>
      </c>
      <c r="C247" t="s">
        <v>264</v>
      </c>
      <c r="D247">
        <v>1910.9</v>
      </c>
      <c r="E247">
        <v>149.9</v>
      </c>
      <c r="F247">
        <v>1754.2999999999997</v>
      </c>
      <c r="G247">
        <f t="shared" si="3"/>
        <v>3815.1</v>
      </c>
    </row>
    <row r="248" spans="1:7" x14ac:dyDescent="0.25">
      <c r="A248" t="s">
        <v>60</v>
      </c>
      <c r="B248">
        <v>2019</v>
      </c>
      <c r="C248" t="s">
        <v>273</v>
      </c>
      <c r="D248">
        <v>1940.9999999999995</v>
      </c>
      <c r="E248">
        <v>154.80000000000001</v>
      </c>
      <c r="F248">
        <v>1806.7999999999995</v>
      </c>
      <c r="G248">
        <f t="shared" si="3"/>
        <v>3902.5999999999995</v>
      </c>
    </row>
    <row r="249" spans="1:7" x14ac:dyDescent="0.25">
      <c r="A249" t="s">
        <v>85</v>
      </c>
      <c r="B249">
        <v>2019</v>
      </c>
      <c r="C249" t="s">
        <v>273</v>
      </c>
      <c r="D249">
        <v>1956.7</v>
      </c>
      <c r="E249">
        <v>143.19999999999999</v>
      </c>
      <c r="F249">
        <v>1712.6000000000004</v>
      </c>
      <c r="G249">
        <f t="shared" si="3"/>
        <v>3812.5000000000005</v>
      </c>
    </row>
    <row r="250" spans="1:7" x14ac:dyDescent="0.25">
      <c r="A250" t="s">
        <v>104</v>
      </c>
      <c r="B250">
        <v>2019</v>
      </c>
      <c r="C250" t="s">
        <v>273</v>
      </c>
      <c r="D250">
        <v>1946.1000000000001</v>
      </c>
      <c r="E250">
        <v>150.4</v>
      </c>
      <c r="F250">
        <v>1762.1000000000001</v>
      </c>
      <c r="G250">
        <f t="shared" si="3"/>
        <v>3858.6000000000004</v>
      </c>
    </row>
    <row r="251" spans="1:7" x14ac:dyDescent="0.25">
      <c r="A251" t="s">
        <v>60</v>
      </c>
      <c r="B251">
        <v>2020</v>
      </c>
      <c r="C251" t="s">
        <v>62</v>
      </c>
      <c r="D251">
        <v>1938.6</v>
      </c>
      <c r="E251">
        <v>155.69999999999999</v>
      </c>
      <c r="F251">
        <v>1815.6</v>
      </c>
      <c r="G251">
        <f t="shared" si="3"/>
        <v>3909.8999999999996</v>
      </c>
    </row>
    <row r="252" spans="1:7" x14ac:dyDescent="0.25">
      <c r="A252" t="s">
        <v>85</v>
      </c>
      <c r="B252">
        <v>2020</v>
      </c>
      <c r="C252" t="s">
        <v>62</v>
      </c>
      <c r="D252">
        <v>1945.3999999999999</v>
      </c>
      <c r="E252">
        <v>143.80000000000001</v>
      </c>
      <c r="F252">
        <v>1720.8999999999999</v>
      </c>
      <c r="G252">
        <f t="shared" si="3"/>
        <v>3810.0999999999995</v>
      </c>
    </row>
    <row r="253" spans="1:7" x14ac:dyDescent="0.25">
      <c r="A253" t="s">
        <v>104</v>
      </c>
      <c r="B253">
        <v>2020</v>
      </c>
      <c r="C253" t="s">
        <v>62</v>
      </c>
      <c r="D253">
        <v>1940.3999999999999</v>
      </c>
      <c r="E253">
        <v>151.19999999999999</v>
      </c>
      <c r="F253">
        <v>1770.6</v>
      </c>
      <c r="G253">
        <f t="shared" si="3"/>
        <v>3862.2</v>
      </c>
    </row>
    <row r="254" spans="1:7" x14ac:dyDescent="0.25">
      <c r="A254" t="s">
        <v>60</v>
      </c>
      <c r="B254">
        <v>2020</v>
      </c>
      <c r="C254" t="s">
        <v>116</v>
      </c>
      <c r="D254">
        <v>1909.7999999999997</v>
      </c>
      <c r="E254">
        <v>156.19999999999999</v>
      </c>
      <c r="F254">
        <v>1821.2000000000003</v>
      </c>
      <c r="G254">
        <f t="shared" si="3"/>
        <v>3887.2</v>
      </c>
    </row>
    <row r="255" spans="1:7" x14ac:dyDescent="0.25">
      <c r="A255" t="s">
        <v>85</v>
      </c>
      <c r="B255">
        <v>2020</v>
      </c>
      <c r="C255" t="s">
        <v>116</v>
      </c>
      <c r="D255">
        <v>1916.6</v>
      </c>
      <c r="E255">
        <v>144.4</v>
      </c>
      <c r="F255">
        <v>1729.1000000000001</v>
      </c>
      <c r="G255">
        <f t="shared" si="3"/>
        <v>3790.1000000000004</v>
      </c>
    </row>
    <row r="256" spans="1:7" x14ac:dyDescent="0.25">
      <c r="A256" t="s">
        <v>104</v>
      </c>
      <c r="B256">
        <v>2020</v>
      </c>
      <c r="C256" t="s">
        <v>116</v>
      </c>
      <c r="D256">
        <v>1911.6</v>
      </c>
      <c r="E256">
        <v>151.69999999999999</v>
      </c>
      <c r="F256">
        <v>1777.2000000000003</v>
      </c>
      <c r="G256">
        <f t="shared" si="3"/>
        <v>3840.5</v>
      </c>
    </row>
    <row r="257" spans="1:7" x14ac:dyDescent="0.25">
      <c r="A257" t="s">
        <v>60</v>
      </c>
      <c r="B257">
        <v>2020</v>
      </c>
      <c r="C257" t="s">
        <v>138</v>
      </c>
      <c r="D257">
        <v>1894.5999999999997</v>
      </c>
      <c r="E257">
        <v>156.69999999999999</v>
      </c>
      <c r="F257">
        <v>1825.3</v>
      </c>
      <c r="G257">
        <f t="shared" si="3"/>
        <v>3876.5999999999995</v>
      </c>
    </row>
    <row r="258" spans="1:7" x14ac:dyDescent="0.25">
      <c r="A258" t="s">
        <v>85</v>
      </c>
      <c r="B258">
        <v>2020</v>
      </c>
      <c r="C258" t="s">
        <v>138</v>
      </c>
      <c r="D258">
        <v>1898.5</v>
      </c>
      <c r="E258">
        <v>145</v>
      </c>
      <c r="F258">
        <v>1736.1000000000001</v>
      </c>
      <c r="G258">
        <f t="shared" si="3"/>
        <v>3779.6000000000004</v>
      </c>
    </row>
    <row r="259" spans="1:7" x14ac:dyDescent="0.25">
      <c r="A259" t="s">
        <v>104</v>
      </c>
      <c r="B259">
        <v>2020</v>
      </c>
      <c r="C259" t="s">
        <v>138</v>
      </c>
      <c r="D259">
        <v>1895.4</v>
      </c>
      <c r="E259">
        <v>152.30000000000001</v>
      </c>
      <c r="F259">
        <v>1782.6000000000001</v>
      </c>
      <c r="G259">
        <f t="shared" ref="G259:G322" si="4">SUM(D259:F259)</f>
        <v>3830.3</v>
      </c>
    </row>
    <row r="260" spans="1:7" x14ac:dyDescent="0.25">
      <c r="A260" t="s">
        <v>60</v>
      </c>
      <c r="B260">
        <v>2020</v>
      </c>
      <c r="C260" t="s">
        <v>154</v>
      </c>
      <c r="D260" s="7">
        <v>1960.7933333333335</v>
      </c>
      <c r="E260">
        <v>154.30000000000001</v>
      </c>
      <c r="F260" s="7">
        <v>1818.3100000000002</v>
      </c>
      <c r="G260" s="7">
        <f t="shared" si="4"/>
        <v>3933.4033333333336</v>
      </c>
    </row>
    <row r="261" spans="1:7" x14ac:dyDescent="0.25">
      <c r="A261" t="s">
        <v>85</v>
      </c>
      <c r="B261">
        <v>2020</v>
      </c>
      <c r="C261" t="s">
        <v>154</v>
      </c>
      <c r="D261" s="7">
        <v>1982.6933333333336</v>
      </c>
      <c r="E261">
        <v>144.80000000000001</v>
      </c>
      <c r="F261" s="7">
        <v>1807.01</v>
      </c>
      <c r="G261" s="7">
        <f t="shared" si="4"/>
        <v>3934.503333333334</v>
      </c>
    </row>
    <row r="262" spans="1:7" x14ac:dyDescent="0.25">
      <c r="A262" t="s">
        <v>104</v>
      </c>
      <c r="B262">
        <v>2020</v>
      </c>
      <c r="C262" t="s">
        <v>154</v>
      </c>
      <c r="D262" s="7">
        <v>1968.6933333333332</v>
      </c>
      <c r="E262">
        <v>150.69999999999999</v>
      </c>
      <c r="F262" s="7">
        <v>1814.01</v>
      </c>
      <c r="G262" s="7">
        <f t="shared" si="4"/>
        <v>3933.4033333333327</v>
      </c>
    </row>
    <row r="263" spans="1:7" x14ac:dyDescent="0.25">
      <c r="A263" t="s">
        <v>60</v>
      </c>
      <c r="B263">
        <v>2020</v>
      </c>
      <c r="C263" t="s">
        <v>167</v>
      </c>
      <c r="D263" s="7">
        <v>1994.4478787878788</v>
      </c>
      <c r="E263" s="7">
        <v>153.47272727272727</v>
      </c>
      <c r="F263" s="7">
        <v>1813.3554545454547</v>
      </c>
      <c r="G263" s="7">
        <f t="shared" si="4"/>
        <v>3961.276060606061</v>
      </c>
    </row>
    <row r="264" spans="1:7" x14ac:dyDescent="0.25">
      <c r="A264" t="s">
        <v>85</v>
      </c>
      <c r="B264">
        <v>2020</v>
      </c>
      <c r="C264" t="s">
        <v>167</v>
      </c>
      <c r="D264" s="7">
        <v>1994.4478787878788</v>
      </c>
      <c r="E264" s="7">
        <v>153.47272727272727</v>
      </c>
      <c r="F264" s="7">
        <v>1813.3554545454547</v>
      </c>
      <c r="G264" s="7">
        <f t="shared" si="4"/>
        <v>3961.276060606061</v>
      </c>
    </row>
    <row r="265" spans="1:7" x14ac:dyDescent="0.25">
      <c r="A265" t="s">
        <v>104</v>
      </c>
      <c r="B265">
        <v>2020</v>
      </c>
      <c r="C265" t="s">
        <v>167</v>
      </c>
      <c r="D265" s="7">
        <v>1994.4478787878788</v>
      </c>
      <c r="E265" s="7">
        <v>153.47272727272727</v>
      </c>
      <c r="F265" s="7">
        <v>1813.3554545454547</v>
      </c>
      <c r="G265" s="7">
        <f t="shared" si="4"/>
        <v>3961.276060606061</v>
      </c>
    </row>
    <row r="266" spans="1:7" x14ac:dyDescent="0.25">
      <c r="A266" t="s">
        <v>60</v>
      </c>
      <c r="B266">
        <v>2020</v>
      </c>
      <c r="C266" t="s">
        <v>177</v>
      </c>
      <c r="D266">
        <v>1951</v>
      </c>
      <c r="E266">
        <v>158.19999999999999</v>
      </c>
      <c r="F266">
        <v>1851.8</v>
      </c>
      <c r="G266">
        <f t="shared" si="4"/>
        <v>3961</v>
      </c>
    </row>
    <row r="267" spans="1:7" x14ac:dyDescent="0.25">
      <c r="A267" t="s">
        <v>85</v>
      </c>
      <c r="B267">
        <v>2020</v>
      </c>
      <c r="C267" t="s">
        <v>177</v>
      </c>
      <c r="D267">
        <v>1994.9999999999998</v>
      </c>
      <c r="E267">
        <v>148.1</v>
      </c>
      <c r="F267">
        <v>1772.3</v>
      </c>
      <c r="G267">
        <f t="shared" si="4"/>
        <v>3915.3999999999996</v>
      </c>
    </row>
    <row r="268" spans="1:7" x14ac:dyDescent="0.25">
      <c r="A268" t="s">
        <v>104</v>
      </c>
      <c r="B268">
        <v>2020</v>
      </c>
      <c r="C268" t="s">
        <v>177</v>
      </c>
      <c r="D268">
        <v>1966.8000000000002</v>
      </c>
      <c r="E268">
        <v>154.4</v>
      </c>
      <c r="F268">
        <v>1813.1</v>
      </c>
      <c r="G268">
        <f t="shared" si="4"/>
        <v>3934.3</v>
      </c>
    </row>
    <row r="269" spans="1:7" x14ac:dyDescent="0.25">
      <c r="A269" t="s">
        <v>60</v>
      </c>
      <c r="B269">
        <v>2020</v>
      </c>
      <c r="C269" t="s">
        <v>194</v>
      </c>
      <c r="D269">
        <v>1951</v>
      </c>
      <c r="E269">
        <v>158.19999999999999</v>
      </c>
      <c r="F269">
        <v>1851.8</v>
      </c>
      <c r="G269">
        <f t="shared" si="4"/>
        <v>3961</v>
      </c>
    </row>
    <row r="270" spans="1:7" x14ac:dyDescent="0.25">
      <c r="A270" t="s">
        <v>85</v>
      </c>
      <c r="B270">
        <v>2020</v>
      </c>
      <c r="C270" t="s">
        <v>194</v>
      </c>
      <c r="D270">
        <v>1994.9999999999998</v>
      </c>
      <c r="E270">
        <v>148.1</v>
      </c>
      <c r="F270">
        <v>1772.3</v>
      </c>
      <c r="G270">
        <f t="shared" si="4"/>
        <v>3915.3999999999996</v>
      </c>
    </row>
    <row r="271" spans="1:7" x14ac:dyDescent="0.25">
      <c r="A271" t="s">
        <v>104</v>
      </c>
      <c r="B271">
        <v>2020</v>
      </c>
      <c r="C271" t="s">
        <v>194</v>
      </c>
      <c r="D271">
        <v>1966.8000000000002</v>
      </c>
      <c r="E271">
        <v>154.4</v>
      </c>
      <c r="F271">
        <v>1813.1</v>
      </c>
      <c r="G271">
        <f t="shared" si="4"/>
        <v>3934.3</v>
      </c>
    </row>
    <row r="272" spans="1:7" x14ac:dyDescent="0.25">
      <c r="A272" t="s">
        <v>60</v>
      </c>
      <c r="B272">
        <v>2020</v>
      </c>
      <c r="C272" t="s">
        <v>213</v>
      </c>
      <c r="D272">
        <v>1978.6</v>
      </c>
      <c r="E272">
        <v>158.80000000000001</v>
      </c>
      <c r="F272">
        <v>1857.9</v>
      </c>
      <c r="G272">
        <f t="shared" si="4"/>
        <v>3995.3</v>
      </c>
    </row>
    <row r="273" spans="1:7" x14ac:dyDescent="0.25">
      <c r="A273" t="s">
        <v>85</v>
      </c>
      <c r="B273">
        <v>2020</v>
      </c>
      <c r="C273" t="s">
        <v>213</v>
      </c>
      <c r="D273">
        <v>2024.8999999999999</v>
      </c>
      <c r="E273">
        <v>148.69999999999999</v>
      </c>
      <c r="F273">
        <v>1789.1000000000001</v>
      </c>
      <c r="G273">
        <f t="shared" si="4"/>
        <v>3962.7</v>
      </c>
    </row>
    <row r="274" spans="1:7" x14ac:dyDescent="0.25">
      <c r="A274" t="s">
        <v>104</v>
      </c>
      <c r="B274">
        <v>2020</v>
      </c>
      <c r="C274" t="s">
        <v>213</v>
      </c>
      <c r="D274">
        <v>1995.1999999999998</v>
      </c>
      <c r="E274">
        <v>155</v>
      </c>
      <c r="F274">
        <v>1824</v>
      </c>
      <c r="G274">
        <f t="shared" si="4"/>
        <v>3974.2</v>
      </c>
    </row>
    <row r="275" spans="1:7" x14ac:dyDescent="0.25">
      <c r="A275" t="s">
        <v>60</v>
      </c>
      <c r="B275">
        <v>2020</v>
      </c>
      <c r="C275" t="s">
        <v>228</v>
      </c>
      <c r="D275">
        <v>1987.3999999999999</v>
      </c>
      <c r="E275">
        <v>159.1</v>
      </c>
      <c r="F275">
        <v>1866.6999999999998</v>
      </c>
      <c r="G275">
        <f t="shared" si="4"/>
        <v>4013.2</v>
      </c>
    </row>
    <row r="276" spans="1:7" x14ac:dyDescent="0.25">
      <c r="A276" t="s">
        <v>85</v>
      </c>
      <c r="B276">
        <v>2020</v>
      </c>
      <c r="C276" t="s">
        <v>228</v>
      </c>
      <c r="D276">
        <v>2041.6000000000001</v>
      </c>
      <c r="E276">
        <v>150</v>
      </c>
      <c r="F276">
        <v>1799.8</v>
      </c>
      <c r="G276">
        <f t="shared" si="4"/>
        <v>3991.4000000000005</v>
      </c>
    </row>
    <row r="277" spans="1:7" x14ac:dyDescent="0.25">
      <c r="A277" t="s">
        <v>104</v>
      </c>
      <c r="B277">
        <v>2020</v>
      </c>
      <c r="C277" t="s">
        <v>228</v>
      </c>
      <c r="D277">
        <v>2007</v>
      </c>
      <c r="E277">
        <v>155.6</v>
      </c>
      <c r="F277">
        <v>1834.1</v>
      </c>
      <c r="G277">
        <f t="shared" si="4"/>
        <v>3996.7</v>
      </c>
    </row>
    <row r="278" spans="1:7" x14ac:dyDescent="0.25">
      <c r="A278" t="s">
        <v>60</v>
      </c>
      <c r="B278">
        <v>2020</v>
      </c>
      <c r="C278" t="s">
        <v>238</v>
      </c>
      <c r="D278">
        <v>2030.9</v>
      </c>
      <c r="E278">
        <v>159.5</v>
      </c>
      <c r="F278">
        <v>1871.1000000000001</v>
      </c>
      <c r="G278">
        <f t="shared" si="4"/>
        <v>4061.5</v>
      </c>
    </row>
    <row r="279" spans="1:7" x14ac:dyDescent="0.25">
      <c r="A279" t="s">
        <v>85</v>
      </c>
      <c r="B279">
        <v>2020</v>
      </c>
      <c r="C279" t="s">
        <v>238</v>
      </c>
      <c r="D279">
        <v>2080.1999999999998</v>
      </c>
      <c r="E279">
        <v>151</v>
      </c>
      <c r="F279">
        <v>1799.7</v>
      </c>
      <c r="G279">
        <f t="shared" si="4"/>
        <v>4030.8999999999996</v>
      </c>
    </row>
    <row r="280" spans="1:7" x14ac:dyDescent="0.25">
      <c r="A280" t="s">
        <v>104</v>
      </c>
      <c r="B280">
        <v>2020</v>
      </c>
      <c r="C280" t="s">
        <v>238</v>
      </c>
      <c r="D280">
        <v>2048.6000000000004</v>
      </c>
      <c r="E280">
        <v>156.30000000000001</v>
      </c>
      <c r="F280">
        <v>1836.2</v>
      </c>
      <c r="G280">
        <f t="shared" si="4"/>
        <v>4041.1000000000004</v>
      </c>
    </row>
    <row r="281" spans="1:7" x14ac:dyDescent="0.25">
      <c r="A281" t="s">
        <v>60</v>
      </c>
      <c r="B281">
        <v>2020</v>
      </c>
      <c r="C281" t="s">
        <v>264</v>
      </c>
      <c r="D281">
        <v>2082.4</v>
      </c>
      <c r="E281">
        <v>160.4</v>
      </c>
      <c r="F281">
        <v>1876.4999999999998</v>
      </c>
      <c r="G281">
        <f t="shared" si="4"/>
        <v>4119.3</v>
      </c>
    </row>
    <row r="282" spans="1:7" x14ac:dyDescent="0.25">
      <c r="A282" t="s">
        <v>85</v>
      </c>
      <c r="B282">
        <v>2020</v>
      </c>
      <c r="C282" t="s">
        <v>264</v>
      </c>
      <c r="D282">
        <v>2120.6999999999998</v>
      </c>
      <c r="E282">
        <v>152</v>
      </c>
      <c r="F282">
        <v>1806.0000000000002</v>
      </c>
      <c r="G282">
        <f t="shared" si="4"/>
        <v>4078.7</v>
      </c>
    </row>
    <row r="283" spans="1:7" x14ac:dyDescent="0.25">
      <c r="A283" t="s">
        <v>104</v>
      </c>
      <c r="B283">
        <v>2020</v>
      </c>
      <c r="C283" t="s">
        <v>264</v>
      </c>
      <c r="D283">
        <v>2095.6</v>
      </c>
      <c r="E283">
        <v>157.19999999999999</v>
      </c>
      <c r="F283">
        <v>1842.6000000000004</v>
      </c>
      <c r="G283">
        <f t="shared" si="4"/>
        <v>4095.4</v>
      </c>
    </row>
    <row r="284" spans="1:7" x14ac:dyDescent="0.25">
      <c r="A284" t="s">
        <v>60</v>
      </c>
      <c r="B284">
        <v>2020</v>
      </c>
      <c r="C284" t="s">
        <v>273</v>
      </c>
      <c r="D284">
        <v>2100.5</v>
      </c>
      <c r="E284">
        <v>161.6</v>
      </c>
      <c r="F284">
        <v>1884.0000000000002</v>
      </c>
      <c r="G284">
        <f t="shared" si="4"/>
        <v>4146.1000000000004</v>
      </c>
    </row>
    <row r="285" spans="1:7" x14ac:dyDescent="0.25">
      <c r="A285" t="s">
        <v>85</v>
      </c>
      <c r="B285">
        <v>2020</v>
      </c>
      <c r="C285" t="s">
        <v>273</v>
      </c>
      <c r="D285">
        <v>2125.4</v>
      </c>
      <c r="E285">
        <v>152.9</v>
      </c>
      <c r="F285">
        <v>1811.7000000000003</v>
      </c>
      <c r="G285">
        <f t="shared" si="4"/>
        <v>4090.0000000000005</v>
      </c>
    </row>
    <row r="286" spans="1:7" x14ac:dyDescent="0.25">
      <c r="A286" t="s">
        <v>104</v>
      </c>
      <c r="B286">
        <v>2020</v>
      </c>
      <c r="C286" t="s">
        <v>273</v>
      </c>
      <c r="D286">
        <v>2109.1</v>
      </c>
      <c r="E286">
        <v>158.30000000000001</v>
      </c>
      <c r="F286">
        <v>1849</v>
      </c>
      <c r="G286">
        <f t="shared" si="4"/>
        <v>4116.3999999999996</v>
      </c>
    </row>
    <row r="287" spans="1:7" x14ac:dyDescent="0.25">
      <c r="A287" t="s">
        <v>60</v>
      </c>
      <c r="B287">
        <v>2021</v>
      </c>
      <c r="C287" t="s">
        <v>62</v>
      </c>
      <c r="D287">
        <v>2065.6999999999998</v>
      </c>
      <c r="E287">
        <v>162.5</v>
      </c>
      <c r="F287">
        <v>1892</v>
      </c>
      <c r="G287">
        <f t="shared" si="4"/>
        <v>4120.2</v>
      </c>
    </row>
    <row r="288" spans="1:7" x14ac:dyDescent="0.25">
      <c r="A288" t="s">
        <v>85</v>
      </c>
      <c r="B288">
        <v>2021</v>
      </c>
      <c r="C288" t="s">
        <v>62</v>
      </c>
      <c r="D288">
        <v>2097</v>
      </c>
      <c r="E288">
        <v>154.1</v>
      </c>
      <c r="F288">
        <v>1821.8</v>
      </c>
      <c r="G288">
        <f t="shared" si="4"/>
        <v>4072.8999999999996</v>
      </c>
    </row>
    <row r="289" spans="1:7" x14ac:dyDescent="0.25">
      <c r="A289" t="s">
        <v>104</v>
      </c>
      <c r="B289">
        <v>2021</v>
      </c>
      <c r="C289" t="s">
        <v>62</v>
      </c>
      <c r="D289">
        <v>2076.5</v>
      </c>
      <c r="E289">
        <v>159.30000000000001</v>
      </c>
      <c r="F289">
        <v>1857.3000000000002</v>
      </c>
      <c r="G289">
        <f t="shared" si="4"/>
        <v>4093.1000000000004</v>
      </c>
    </row>
    <row r="290" spans="1:7" x14ac:dyDescent="0.25">
      <c r="A290" t="s">
        <v>60</v>
      </c>
      <c r="B290">
        <v>2021</v>
      </c>
      <c r="C290" t="s">
        <v>116</v>
      </c>
      <c r="D290">
        <v>2025.3</v>
      </c>
      <c r="E290">
        <v>164.3</v>
      </c>
      <c r="F290">
        <v>1910.1000000000001</v>
      </c>
      <c r="G290">
        <f t="shared" si="4"/>
        <v>4099.7</v>
      </c>
    </row>
    <row r="291" spans="1:7" x14ac:dyDescent="0.25">
      <c r="A291" t="s">
        <v>85</v>
      </c>
      <c r="B291">
        <v>2021</v>
      </c>
      <c r="C291" t="s">
        <v>116</v>
      </c>
      <c r="D291">
        <v>2066</v>
      </c>
      <c r="E291">
        <v>156.30000000000001</v>
      </c>
      <c r="F291">
        <v>1843.3</v>
      </c>
      <c r="G291">
        <f t="shared" si="4"/>
        <v>4065.6000000000004</v>
      </c>
    </row>
    <row r="292" spans="1:7" x14ac:dyDescent="0.25">
      <c r="A292" t="s">
        <v>104</v>
      </c>
      <c r="B292">
        <v>2021</v>
      </c>
      <c r="C292" t="s">
        <v>116</v>
      </c>
      <c r="D292">
        <v>2039.3000000000002</v>
      </c>
      <c r="E292">
        <v>161.30000000000001</v>
      </c>
      <c r="F292">
        <v>1877.1</v>
      </c>
      <c r="G292">
        <f t="shared" si="4"/>
        <v>4077.7000000000003</v>
      </c>
    </row>
    <row r="293" spans="1:7" x14ac:dyDescent="0.25">
      <c r="A293" t="s">
        <v>60</v>
      </c>
      <c r="B293">
        <v>2021</v>
      </c>
      <c r="C293" t="s">
        <v>138</v>
      </c>
      <c r="D293">
        <v>2025.7</v>
      </c>
      <c r="E293">
        <v>164.6</v>
      </c>
      <c r="F293">
        <v>1912.9999999999998</v>
      </c>
      <c r="G293">
        <f t="shared" si="4"/>
        <v>4103.3</v>
      </c>
    </row>
    <row r="294" spans="1:7" x14ac:dyDescent="0.25">
      <c r="A294" t="s">
        <v>85</v>
      </c>
      <c r="B294">
        <v>2021</v>
      </c>
      <c r="C294" t="s">
        <v>138</v>
      </c>
      <c r="D294">
        <v>2064.4999999999995</v>
      </c>
      <c r="E294">
        <v>156.9</v>
      </c>
      <c r="F294">
        <v>1854.6</v>
      </c>
      <c r="G294">
        <f t="shared" si="4"/>
        <v>4075.9999999999995</v>
      </c>
    </row>
    <row r="295" spans="1:7" x14ac:dyDescent="0.25">
      <c r="A295" t="s">
        <v>104</v>
      </c>
      <c r="B295">
        <v>2021</v>
      </c>
      <c r="C295" t="s">
        <v>138</v>
      </c>
      <c r="D295">
        <v>2039.3999999999999</v>
      </c>
      <c r="E295">
        <v>161.69999999999999</v>
      </c>
      <c r="F295">
        <v>1883.3999999999999</v>
      </c>
      <c r="G295">
        <f t="shared" si="4"/>
        <v>4084.5</v>
      </c>
    </row>
    <row r="296" spans="1:7" x14ac:dyDescent="0.25">
      <c r="A296" t="s">
        <v>60</v>
      </c>
      <c r="B296">
        <v>2021</v>
      </c>
      <c r="C296" t="s">
        <v>154</v>
      </c>
      <c r="D296">
        <v>2049.5</v>
      </c>
      <c r="E296">
        <v>165.3</v>
      </c>
      <c r="F296">
        <v>1922.3999999999999</v>
      </c>
      <c r="G296">
        <f t="shared" si="4"/>
        <v>4137.2</v>
      </c>
    </row>
    <row r="297" spans="1:7" x14ac:dyDescent="0.25">
      <c r="A297" t="s">
        <v>85</v>
      </c>
      <c r="B297">
        <v>2021</v>
      </c>
      <c r="C297" t="s">
        <v>154</v>
      </c>
      <c r="D297">
        <v>2089.6</v>
      </c>
      <c r="E297">
        <v>157.5</v>
      </c>
      <c r="F297">
        <v>1862.7999999999995</v>
      </c>
      <c r="G297">
        <f t="shared" si="4"/>
        <v>4109.8999999999996</v>
      </c>
    </row>
    <row r="298" spans="1:7" x14ac:dyDescent="0.25">
      <c r="A298" t="s">
        <v>104</v>
      </c>
      <c r="B298">
        <v>2021</v>
      </c>
      <c r="C298" t="s">
        <v>154</v>
      </c>
      <c r="D298">
        <v>2064.1</v>
      </c>
      <c r="E298">
        <v>162.30000000000001</v>
      </c>
      <c r="F298">
        <v>1892.1000000000001</v>
      </c>
      <c r="G298">
        <f t="shared" si="4"/>
        <v>4118.5</v>
      </c>
    </row>
    <row r="299" spans="1:7" x14ac:dyDescent="0.25">
      <c r="A299" t="s">
        <v>60</v>
      </c>
      <c r="B299">
        <v>2021</v>
      </c>
      <c r="C299" t="s">
        <v>167</v>
      </c>
      <c r="D299">
        <v>2095.2999999999997</v>
      </c>
      <c r="E299">
        <v>169.1</v>
      </c>
      <c r="F299">
        <v>1963.2999999999997</v>
      </c>
      <c r="G299">
        <f t="shared" si="4"/>
        <v>4227.6999999999989</v>
      </c>
    </row>
    <row r="300" spans="1:7" x14ac:dyDescent="0.25">
      <c r="A300" t="s">
        <v>85</v>
      </c>
      <c r="B300">
        <v>2021</v>
      </c>
      <c r="C300" t="s">
        <v>167</v>
      </c>
      <c r="D300">
        <v>2124.7000000000003</v>
      </c>
      <c r="E300">
        <v>160.4</v>
      </c>
      <c r="F300">
        <v>1880.1999999999998</v>
      </c>
      <c r="G300">
        <f t="shared" si="4"/>
        <v>4165.3</v>
      </c>
    </row>
    <row r="301" spans="1:7" x14ac:dyDescent="0.25">
      <c r="A301" t="s">
        <v>104</v>
      </c>
      <c r="B301">
        <v>2021</v>
      </c>
      <c r="C301" t="s">
        <v>167</v>
      </c>
      <c r="D301">
        <v>2105.7000000000003</v>
      </c>
      <c r="E301">
        <v>165.8</v>
      </c>
      <c r="F301">
        <v>1923.1999999999998</v>
      </c>
      <c r="G301">
        <f t="shared" si="4"/>
        <v>4194.7000000000007</v>
      </c>
    </row>
    <row r="302" spans="1:7" x14ac:dyDescent="0.25">
      <c r="A302" t="s">
        <v>60</v>
      </c>
      <c r="B302">
        <v>2021</v>
      </c>
      <c r="C302" t="s">
        <v>177</v>
      </c>
      <c r="D302">
        <v>2122.6</v>
      </c>
      <c r="E302">
        <v>169.7</v>
      </c>
      <c r="F302">
        <v>1963.0000000000002</v>
      </c>
      <c r="G302">
        <f t="shared" si="4"/>
        <v>4255.3</v>
      </c>
    </row>
    <row r="303" spans="1:7" x14ac:dyDescent="0.25">
      <c r="A303" t="s">
        <v>85</v>
      </c>
      <c r="B303">
        <v>2021</v>
      </c>
      <c r="C303" t="s">
        <v>177</v>
      </c>
      <c r="D303">
        <v>2154.1999999999998</v>
      </c>
      <c r="E303">
        <v>160.80000000000001</v>
      </c>
      <c r="F303">
        <v>1882.3000000000002</v>
      </c>
      <c r="G303">
        <f t="shared" si="4"/>
        <v>4197.3</v>
      </c>
    </row>
    <row r="304" spans="1:7" x14ac:dyDescent="0.25">
      <c r="A304" t="s">
        <v>104</v>
      </c>
      <c r="B304">
        <v>2021</v>
      </c>
      <c r="C304" t="s">
        <v>177</v>
      </c>
      <c r="D304">
        <v>2133.9</v>
      </c>
      <c r="E304">
        <v>166.3</v>
      </c>
      <c r="F304">
        <v>1924.3</v>
      </c>
      <c r="G304">
        <f t="shared" si="4"/>
        <v>4224.5</v>
      </c>
    </row>
    <row r="305" spans="1:7" x14ac:dyDescent="0.25">
      <c r="A305" t="s">
        <v>60</v>
      </c>
      <c r="B305">
        <v>2021</v>
      </c>
      <c r="C305" t="s">
        <v>194</v>
      </c>
      <c r="D305">
        <v>2132.4</v>
      </c>
      <c r="E305">
        <v>170.4</v>
      </c>
      <c r="F305">
        <v>1974.6000000000001</v>
      </c>
      <c r="G305">
        <f t="shared" si="4"/>
        <v>4277.4000000000005</v>
      </c>
    </row>
    <row r="306" spans="1:7" x14ac:dyDescent="0.25">
      <c r="A306" t="s">
        <v>85</v>
      </c>
      <c r="B306">
        <v>2021</v>
      </c>
      <c r="C306" t="s">
        <v>194</v>
      </c>
      <c r="D306">
        <v>2171.8000000000002</v>
      </c>
      <c r="E306">
        <v>161.5</v>
      </c>
      <c r="F306">
        <v>1896.3</v>
      </c>
      <c r="G306">
        <f t="shared" si="4"/>
        <v>4229.6000000000004</v>
      </c>
    </row>
    <row r="307" spans="1:7" x14ac:dyDescent="0.25">
      <c r="A307" t="s">
        <v>104</v>
      </c>
      <c r="B307">
        <v>2021</v>
      </c>
      <c r="C307" t="s">
        <v>194</v>
      </c>
      <c r="D307">
        <v>2147</v>
      </c>
      <c r="E307">
        <v>167</v>
      </c>
      <c r="F307">
        <v>1937.1999999999998</v>
      </c>
      <c r="G307">
        <f t="shared" si="4"/>
        <v>4251.2</v>
      </c>
    </row>
    <row r="308" spans="1:7" x14ac:dyDescent="0.25">
      <c r="A308" t="s">
        <v>60</v>
      </c>
      <c r="B308">
        <v>2021</v>
      </c>
      <c r="C308" t="s">
        <v>213</v>
      </c>
      <c r="D308">
        <v>2130.8000000000002</v>
      </c>
      <c r="E308">
        <v>171.1</v>
      </c>
      <c r="F308">
        <v>1982.1</v>
      </c>
      <c r="G308">
        <f t="shared" si="4"/>
        <v>4284</v>
      </c>
    </row>
    <row r="309" spans="1:7" x14ac:dyDescent="0.25">
      <c r="A309" t="s">
        <v>85</v>
      </c>
      <c r="B309">
        <v>2021</v>
      </c>
      <c r="C309" t="s">
        <v>213</v>
      </c>
      <c r="D309">
        <v>2157.9</v>
      </c>
      <c r="E309">
        <v>162.80000000000001</v>
      </c>
      <c r="F309">
        <v>1913.3000000000002</v>
      </c>
      <c r="G309">
        <f t="shared" si="4"/>
        <v>4234</v>
      </c>
    </row>
    <row r="310" spans="1:7" x14ac:dyDescent="0.25">
      <c r="A310" t="s">
        <v>104</v>
      </c>
      <c r="B310">
        <v>2021</v>
      </c>
      <c r="C310" t="s">
        <v>213</v>
      </c>
      <c r="D310">
        <v>2142</v>
      </c>
      <c r="E310">
        <v>168.4</v>
      </c>
      <c r="F310">
        <v>1952.7</v>
      </c>
      <c r="G310">
        <f t="shared" si="4"/>
        <v>4263.1000000000004</v>
      </c>
    </row>
    <row r="311" spans="1:7" x14ac:dyDescent="0.25">
      <c r="A311" t="s">
        <v>60</v>
      </c>
      <c r="B311">
        <v>2021</v>
      </c>
      <c r="C311" t="s">
        <v>228</v>
      </c>
      <c r="D311">
        <v>2133.6</v>
      </c>
      <c r="E311">
        <v>171.9</v>
      </c>
      <c r="F311">
        <v>1989</v>
      </c>
      <c r="G311">
        <f t="shared" si="4"/>
        <v>4294.5</v>
      </c>
    </row>
    <row r="312" spans="1:7" x14ac:dyDescent="0.25">
      <c r="A312" t="s">
        <v>85</v>
      </c>
      <c r="B312">
        <v>2021</v>
      </c>
      <c r="C312" t="s">
        <v>228</v>
      </c>
      <c r="D312">
        <v>2157.9</v>
      </c>
      <c r="E312">
        <v>162.80000000000001</v>
      </c>
      <c r="F312">
        <v>1913.8</v>
      </c>
      <c r="G312">
        <f t="shared" si="4"/>
        <v>4234.5</v>
      </c>
    </row>
    <row r="313" spans="1:7" x14ac:dyDescent="0.25">
      <c r="A313" t="s">
        <v>104</v>
      </c>
      <c r="B313">
        <v>2021</v>
      </c>
      <c r="C313" t="s">
        <v>228</v>
      </c>
      <c r="D313">
        <v>2142</v>
      </c>
      <c r="E313">
        <v>168.4</v>
      </c>
      <c r="F313">
        <v>1952.9</v>
      </c>
      <c r="G313">
        <f t="shared" si="4"/>
        <v>4263.3</v>
      </c>
    </row>
    <row r="314" spans="1:7" x14ac:dyDescent="0.25">
      <c r="A314" t="s">
        <v>60</v>
      </c>
      <c r="B314">
        <v>2021</v>
      </c>
      <c r="C314" t="s">
        <v>238</v>
      </c>
      <c r="D314">
        <v>2164.1999999999998</v>
      </c>
      <c r="E314">
        <v>172.5</v>
      </c>
      <c r="F314">
        <v>2001.8000000000002</v>
      </c>
      <c r="G314">
        <f t="shared" si="4"/>
        <v>4338.5</v>
      </c>
    </row>
    <row r="315" spans="1:7" x14ac:dyDescent="0.25">
      <c r="A315" t="s">
        <v>85</v>
      </c>
      <c r="B315">
        <v>2021</v>
      </c>
      <c r="C315" t="s">
        <v>238</v>
      </c>
      <c r="D315">
        <v>2198.4000000000005</v>
      </c>
      <c r="E315">
        <v>163.5</v>
      </c>
      <c r="F315">
        <v>1925.4999999999998</v>
      </c>
      <c r="G315">
        <f t="shared" si="4"/>
        <v>4287.4000000000005</v>
      </c>
    </row>
    <row r="316" spans="1:7" x14ac:dyDescent="0.25">
      <c r="A316" t="s">
        <v>104</v>
      </c>
      <c r="B316">
        <v>2021</v>
      </c>
      <c r="C316" t="s">
        <v>238</v>
      </c>
      <c r="D316">
        <v>2175.5</v>
      </c>
      <c r="E316">
        <v>169.1</v>
      </c>
      <c r="F316">
        <v>1965.2</v>
      </c>
      <c r="G316">
        <f t="shared" si="4"/>
        <v>4309.8</v>
      </c>
    </row>
    <row r="317" spans="1:7" x14ac:dyDescent="0.25">
      <c r="A317" t="s">
        <v>60</v>
      </c>
      <c r="B317">
        <v>2021</v>
      </c>
      <c r="C317" t="s">
        <v>264</v>
      </c>
      <c r="D317">
        <v>2182</v>
      </c>
      <c r="E317">
        <v>173.4</v>
      </c>
      <c r="F317">
        <v>2009.6000000000001</v>
      </c>
      <c r="G317">
        <f t="shared" si="4"/>
        <v>4365</v>
      </c>
    </row>
    <row r="318" spans="1:7" x14ac:dyDescent="0.25">
      <c r="A318" t="s">
        <v>85</v>
      </c>
      <c r="B318">
        <v>2021</v>
      </c>
      <c r="C318" t="s">
        <v>264</v>
      </c>
      <c r="D318">
        <v>2217.8999999999996</v>
      </c>
      <c r="E318">
        <v>164.2</v>
      </c>
      <c r="F318">
        <v>1933.1</v>
      </c>
      <c r="G318">
        <f t="shared" si="4"/>
        <v>4315.1999999999989</v>
      </c>
    </row>
    <row r="319" spans="1:7" x14ac:dyDescent="0.25">
      <c r="A319" t="s">
        <v>104</v>
      </c>
      <c r="B319">
        <v>2021</v>
      </c>
      <c r="C319" t="s">
        <v>264</v>
      </c>
      <c r="D319">
        <v>2194.1</v>
      </c>
      <c r="E319">
        <v>169.9</v>
      </c>
      <c r="F319">
        <v>1973.2</v>
      </c>
      <c r="G319">
        <f t="shared" si="4"/>
        <v>4337.2</v>
      </c>
    </row>
    <row r="320" spans="1:7" x14ac:dyDescent="0.25">
      <c r="A320" t="s">
        <v>60</v>
      </c>
      <c r="B320">
        <v>2021</v>
      </c>
      <c r="C320" t="s">
        <v>273</v>
      </c>
      <c r="D320">
        <v>2168.1999999999998</v>
      </c>
      <c r="E320">
        <v>174</v>
      </c>
      <c r="F320">
        <v>2017.1</v>
      </c>
      <c r="G320">
        <f t="shared" si="4"/>
        <v>4359.2999999999993</v>
      </c>
    </row>
    <row r="321" spans="1:7" x14ac:dyDescent="0.25">
      <c r="A321" t="s">
        <v>85</v>
      </c>
      <c r="B321">
        <v>2021</v>
      </c>
      <c r="C321" t="s">
        <v>273</v>
      </c>
      <c r="D321">
        <v>2206.3000000000002</v>
      </c>
      <c r="E321">
        <v>165.1</v>
      </c>
      <c r="F321">
        <v>1938.7999999999997</v>
      </c>
      <c r="G321">
        <f t="shared" si="4"/>
        <v>4310.2</v>
      </c>
    </row>
    <row r="322" spans="1:7" x14ac:dyDescent="0.25">
      <c r="A322" t="s">
        <v>104</v>
      </c>
      <c r="B322">
        <v>2021</v>
      </c>
      <c r="C322" t="s">
        <v>273</v>
      </c>
      <c r="D322">
        <v>2180.9</v>
      </c>
      <c r="E322">
        <v>170.6</v>
      </c>
      <c r="F322">
        <v>1979.6</v>
      </c>
      <c r="G322">
        <f t="shared" si="4"/>
        <v>4331.1000000000004</v>
      </c>
    </row>
    <row r="323" spans="1:7" hidden="1" x14ac:dyDescent="0.25">
      <c r="A323" t="s">
        <v>60</v>
      </c>
      <c r="B323">
        <v>2022</v>
      </c>
      <c r="C323" t="s">
        <v>62</v>
      </c>
      <c r="D323">
        <v>2153</v>
      </c>
      <c r="E323">
        <v>174.7</v>
      </c>
      <c r="F323">
        <v>2026.5000000000002</v>
      </c>
      <c r="G323">
        <f t="shared" ref="G323:G373" si="5">SUM(D323:F323)</f>
        <v>4354.2</v>
      </c>
    </row>
    <row r="324" spans="1:7" hidden="1" x14ac:dyDescent="0.25">
      <c r="A324" t="s">
        <v>85</v>
      </c>
      <c r="B324">
        <v>2022</v>
      </c>
      <c r="C324" t="s">
        <v>62</v>
      </c>
      <c r="D324">
        <v>2186.6999999999998</v>
      </c>
      <c r="E324">
        <v>166.1</v>
      </c>
      <c r="F324">
        <v>1948.2</v>
      </c>
      <c r="G324">
        <f t="shared" si="5"/>
        <v>4301</v>
      </c>
    </row>
    <row r="325" spans="1:7" hidden="1" x14ac:dyDescent="0.25">
      <c r="A325" t="s">
        <v>104</v>
      </c>
      <c r="B325">
        <v>2022</v>
      </c>
      <c r="C325" t="s">
        <v>62</v>
      </c>
      <c r="D325">
        <v>2164.1999999999998</v>
      </c>
      <c r="E325">
        <v>171.4</v>
      </c>
      <c r="F325">
        <v>1989.2</v>
      </c>
      <c r="G325">
        <f t="shared" si="5"/>
        <v>4324.8</v>
      </c>
    </row>
    <row r="326" spans="1:7" hidden="1" x14ac:dyDescent="0.25">
      <c r="A326" t="s">
        <v>60</v>
      </c>
      <c r="B326">
        <v>2022</v>
      </c>
      <c r="C326" t="s">
        <v>116</v>
      </c>
      <c r="D326">
        <v>2150.4</v>
      </c>
      <c r="E326">
        <v>175.3</v>
      </c>
      <c r="F326">
        <v>2037.7</v>
      </c>
      <c r="G326">
        <f t="shared" si="5"/>
        <v>4363.4000000000005</v>
      </c>
    </row>
    <row r="327" spans="1:7" hidden="1" x14ac:dyDescent="0.25">
      <c r="A327" t="s">
        <v>85</v>
      </c>
      <c r="B327">
        <v>2022</v>
      </c>
      <c r="C327" t="s">
        <v>116</v>
      </c>
      <c r="D327">
        <v>2183.5</v>
      </c>
      <c r="E327">
        <v>167.2</v>
      </c>
      <c r="F327">
        <v>1960.1000000000001</v>
      </c>
      <c r="G327">
        <f t="shared" si="5"/>
        <v>4310.8</v>
      </c>
    </row>
    <row r="328" spans="1:7" hidden="1" x14ac:dyDescent="0.25">
      <c r="A328" t="s">
        <v>104</v>
      </c>
      <c r="B328">
        <v>2022</v>
      </c>
      <c r="C328" t="s">
        <v>116</v>
      </c>
      <c r="D328">
        <v>2161.2000000000003</v>
      </c>
      <c r="E328">
        <v>172.2</v>
      </c>
      <c r="F328">
        <v>2000.9000000000003</v>
      </c>
      <c r="G328">
        <f t="shared" si="5"/>
        <v>4334.3</v>
      </c>
    </row>
    <row r="329" spans="1:7" hidden="1" x14ac:dyDescent="0.25">
      <c r="A329" t="s">
        <v>60</v>
      </c>
      <c r="B329">
        <v>2022</v>
      </c>
      <c r="C329" t="s">
        <v>138</v>
      </c>
      <c r="D329">
        <v>2179.1000000000004</v>
      </c>
      <c r="E329">
        <v>176</v>
      </c>
      <c r="F329">
        <v>2051.6</v>
      </c>
      <c r="G329">
        <f t="shared" si="5"/>
        <v>4406.7000000000007</v>
      </c>
    </row>
    <row r="330" spans="1:7" hidden="1" x14ac:dyDescent="0.25">
      <c r="A330" t="s">
        <v>85</v>
      </c>
      <c r="B330">
        <v>2022</v>
      </c>
      <c r="C330" t="s">
        <v>138</v>
      </c>
      <c r="D330">
        <v>2196.3000000000002</v>
      </c>
      <c r="E330">
        <v>168.2</v>
      </c>
      <c r="F330">
        <v>1975.6</v>
      </c>
      <c r="G330">
        <f t="shared" si="5"/>
        <v>4340.1000000000004</v>
      </c>
    </row>
    <row r="331" spans="1:7" hidden="1" x14ac:dyDescent="0.25">
      <c r="A331" t="s">
        <v>104</v>
      </c>
      <c r="B331">
        <v>2022</v>
      </c>
      <c r="C331" t="s">
        <v>138</v>
      </c>
      <c r="D331">
        <v>2184.2000000000003</v>
      </c>
      <c r="E331">
        <v>173</v>
      </c>
      <c r="F331">
        <v>2015.8</v>
      </c>
      <c r="G331">
        <f t="shared" si="5"/>
        <v>4373</v>
      </c>
    </row>
    <row r="332" spans="1:7" hidden="1" x14ac:dyDescent="0.25">
      <c r="A332" t="s">
        <v>60</v>
      </c>
      <c r="B332">
        <v>2022</v>
      </c>
      <c r="C332" t="s">
        <v>154</v>
      </c>
      <c r="D332">
        <v>2206.6</v>
      </c>
      <c r="E332">
        <v>177</v>
      </c>
      <c r="F332">
        <v>2074</v>
      </c>
      <c r="G332">
        <f t="shared" si="5"/>
        <v>4457.6000000000004</v>
      </c>
    </row>
    <row r="333" spans="1:7" hidden="1" x14ac:dyDescent="0.25">
      <c r="A333" t="s">
        <v>85</v>
      </c>
      <c r="B333">
        <v>2022</v>
      </c>
      <c r="C333" t="s">
        <v>154</v>
      </c>
      <c r="D333">
        <v>2230.4</v>
      </c>
      <c r="E333">
        <v>169</v>
      </c>
      <c r="F333">
        <v>2000.6</v>
      </c>
      <c r="G333">
        <f t="shared" si="5"/>
        <v>4400</v>
      </c>
    </row>
    <row r="334" spans="1:7" hidden="1" x14ac:dyDescent="0.25">
      <c r="A334" t="s">
        <v>104</v>
      </c>
      <c r="B334">
        <v>2022</v>
      </c>
      <c r="C334" t="s">
        <v>154</v>
      </c>
      <c r="D334">
        <v>2214.3000000000002</v>
      </c>
      <c r="E334">
        <v>174</v>
      </c>
      <c r="F334">
        <v>2039.8</v>
      </c>
      <c r="G334">
        <f t="shared" si="5"/>
        <v>4428.1000000000004</v>
      </c>
    </row>
    <row r="335" spans="1:7" hidden="1" x14ac:dyDescent="0.25">
      <c r="A335" t="s">
        <v>60</v>
      </c>
      <c r="B335">
        <v>2022</v>
      </c>
      <c r="C335" t="s">
        <v>167</v>
      </c>
      <c r="D335">
        <v>2226.8000000000002</v>
      </c>
      <c r="E335">
        <v>177.7</v>
      </c>
      <c r="F335">
        <v>2086</v>
      </c>
      <c r="G335">
        <f t="shared" si="5"/>
        <v>4490.5</v>
      </c>
    </row>
    <row r="336" spans="1:7" hidden="1" x14ac:dyDescent="0.25">
      <c r="A336" t="s">
        <v>85</v>
      </c>
      <c r="B336">
        <v>2022</v>
      </c>
      <c r="C336" t="s">
        <v>167</v>
      </c>
      <c r="D336">
        <v>2262.2000000000003</v>
      </c>
      <c r="E336">
        <v>170.1</v>
      </c>
      <c r="F336">
        <v>2013.1000000000001</v>
      </c>
      <c r="G336">
        <f t="shared" si="5"/>
        <v>4445.4000000000005</v>
      </c>
    </row>
    <row r="337" spans="1:7" hidden="1" x14ac:dyDescent="0.25">
      <c r="A337" t="s">
        <v>104</v>
      </c>
      <c r="B337">
        <v>2022</v>
      </c>
      <c r="C337" t="s">
        <v>167</v>
      </c>
      <c r="D337">
        <v>2238.9000000000005</v>
      </c>
      <c r="E337">
        <v>174.8</v>
      </c>
      <c r="F337">
        <v>2051.9</v>
      </c>
      <c r="G337">
        <f t="shared" si="5"/>
        <v>4465.6000000000004</v>
      </c>
    </row>
    <row r="338" spans="1:7" hidden="1" x14ac:dyDescent="0.25">
      <c r="A338" t="s">
        <v>60</v>
      </c>
      <c r="B338">
        <v>2022</v>
      </c>
      <c r="C338" t="s">
        <v>177</v>
      </c>
      <c r="D338">
        <v>2248.3000000000002</v>
      </c>
      <c r="E338">
        <v>178.2</v>
      </c>
      <c r="F338">
        <v>2093.1</v>
      </c>
      <c r="G338">
        <f t="shared" si="5"/>
        <v>4519.6000000000004</v>
      </c>
    </row>
    <row r="339" spans="1:7" hidden="1" x14ac:dyDescent="0.25">
      <c r="A339" t="s">
        <v>85</v>
      </c>
      <c r="B339">
        <v>2022</v>
      </c>
      <c r="C339" t="s">
        <v>177</v>
      </c>
      <c r="D339">
        <v>2287.5</v>
      </c>
      <c r="E339">
        <v>170.9</v>
      </c>
      <c r="F339">
        <v>2021.3</v>
      </c>
      <c r="G339">
        <f t="shared" si="5"/>
        <v>4479.7</v>
      </c>
    </row>
    <row r="340" spans="1:7" hidden="1" x14ac:dyDescent="0.25">
      <c r="A340" t="s">
        <v>104</v>
      </c>
      <c r="B340">
        <v>2022</v>
      </c>
      <c r="C340" t="s">
        <v>177</v>
      </c>
      <c r="D340">
        <v>2261.9</v>
      </c>
      <c r="E340">
        <v>175.4</v>
      </c>
      <c r="F340">
        <v>2059.3000000000002</v>
      </c>
      <c r="G340">
        <f t="shared" si="5"/>
        <v>4496.6000000000004</v>
      </c>
    </row>
    <row r="341" spans="1:7" hidden="1" x14ac:dyDescent="0.25">
      <c r="A341" t="s">
        <v>60</v>
      </c>
      <c r="B341">
        <v>2022</v>
      </c>
      <c r="C341" t="s">
        <v>194</v>
      </c>
      <c r="D341">
        <v>2252.5</v>
      </c>
      <c r="E341">
        <v>178.8</v>
      </c>
      <c r="F341">
        <v>2107</v>
      </c>
      <c r="G341">
        <f t="shared" si="5"/>
        <v>4538.3</v>
      </c>
    </row>
    <row r="342" spans="1:7" hidden="1" x14ac:dyDescent="0.25">
      <c r="A342" t="s">
        <v>85</v>
      </c>
      <c r="B342">
        <v>2022</v>
      </c>
      <c r="C342" t="s">
        <v>194</v>
      </c>
      <c r="D342">
        <v>2291.6</v>
      </c>
      <c r="E342">
        <v>171.7</v>
      </c>
      <c r="F342">
        <v>2036.6</v>
      </c>
      <c r="G342">
        <f t="shared" si="5"/>
        <v>4499.8999999999996</v>
      </c>
    </row>
    <row r="343" spans="1:7" hidden="1" x14ac:dyDescent="0.25">
      <c r="A343" t="s">
        <v>104</v>
      </c>
      <c r="B343">
        <v>2022</v>
      </c>
      <c r="C343" t="s">
        <v>194</v>
      </c>
      <c r="D343">
        <v>2266.3000000000002</v>
      </c>
      <c r="E343">
        <v>176.1</v>
      </c>
      <c r="F343">
        <v>2073.7000000000003</v>
      </c>
      <c r="G343">
        <f t="shared" si="5"/>
        <v>4516.1000000000004</v>
      </c>
    </row>
    <row r="344" spans="1:7" hidden="1" x14ac:dyDescent="0.25">
      <c r="A344" t="s">
        <v>60</v>
      </c>
      <c r="B344">
        <v>2022</v>
      </c>
      <c r="C344" t="s">
        <v>213</v>
      </c>
      <c r="D344">
        <v>2255.7999999999997</v>
      </c>
      <c r="E344">
        <v>179.4</v>
      </c>
      <c r="F344">
        <v>2117.2999999999997</v>
      </c>
      <c r="G344">
        <f t="shared" si="5"/>
        <v>4552.5</v>
      </c>
    </row>
    <row r="345" spans="1:7" hidden="1" x14ac:dyDescent="0.25">
      <c r="A345" t="s">
        <v>85</v>
      </c>
      <c r="B345">
        <v>2022</v>
      </c>
      <c r="C345" t="s">
        <v>213</v>
      </c>
      <c r="D345">
        <v>2293.6999999999998</v>
      </c>
      <c r="E345">
        <v>172.6</v>
      </c>
      <c r="F345">
        <v>2045.1000000000004</v>
      </c>
      <c r="G345">
        <f t="shared" si="5"/>
        <v>4511.3999999999996</v>
      </c>
    </row>
    <row r="346" spans="1:7" hidden="1" x14ac:dyDescent="0.25">
      <c r="A346" t="s">
        <v>104</v>
      </c>
      <c r="B346">
        <v>2022</v>
      </c>
      <c r="C346" t="s">
        <v>213</v>
      </c>
      <c r="D346">
        <v>2269.2000000000003</v>
      </c>
      <c r="E346">
        <v>176.8</v>
      </c>
      <c r="F346">
        <v>2083.4</v>
      </c>
      <c r="G346">
        <f t="shared" si="5"/>
        <v>4529.4000000000005</v>
      </c>
    </row>
    <row r="347" spans="1:7" hidden="1" x14ac:dyDescent="0.25">
      <c r="A347" t="s">
        <v>60</v>
      </c>
      <c r="B347">
        <v>2022</v>
      </c>
      <c r="C347" t="s">
        <v>228</v>
      </c>
      <c r="D347">
        <v>2267.8000000000002</v>
      </c>
      <c r="E347">
        <v>180.2</v>
      </c>
      <c r="F347">
        <v>2126.8000000000002</v>
      </c>
      <c r="G347">
        <f t="shared" si="5"/>
        <v>4574.8</v>
      </c>
    </row>
    <row r="348" spans="1:7" hidden="1" x14ac:dyDescent="0.25">
      <c r="A348" t="s">
        <v>85</v>
      </c>
      <c r="B348">
        <v>2022</v>
      </c>
      <c r="C348" t="s">
        <v>228</v>
      </c>
      <c r="D348">
        <v>2306.4</v>
      </c>
      <c r="E348">
        <v>173.8</v>
      </c>
      <c r="F348">
        <v>2055.1999999999998</v>
      </c>
      <c r="G348">
        <f t="shared" si="5"/>
        <v>4535.3999999999996</v>
      </c>
    </row>
    <row r="349" spans="1:7" hidden="1" x14ac:dyDescent="0.25">
      <c r="A349" t="s">
        <v>104</v>
      </c>
      <c r="B349">
        <v>2022</v>
      </c>
      <c r="C349" t="s">
        <v>228</v>
      </c>
      <c r="D349">
        <v>2280.9</v>
      </c>
      <c r="E349">
        <v>177.8</v>
      </c>
      <c r="F349">
        <v>2093.1</v>
      </c>
      <c r="G349">
        <f t="shared" si="5"/>
        <v>4551.8</v>
      </c>
    </row>
    <row r="350" spans="1:7" hidden="1" x14ac:dyDescent="0.25">
      <c r="A350" t="s">
        <v>60</v>
      </c>
      <c r="B350">
        <v>2022</v>
      </c>
      <c r="C350" t="s">
        <v>238</v>
      </c>
      <c r="D350">
        <v>2284.5</v>
      </c>
      <c r="E350">
        <v>181.2</v>
      </c>
      <c r="F350">
        <v>2138.1</v>
      </c>
      <c r="G350">
        <f t="shared" si="5"/>
        <v>4603.7999999999993</v>
      </c>
    </row>
    <row r="351" spans="1:7" hidden="1" x14ac:dyDescent="0.25">
      <c r="A351" t="s">
        <v>85</v>
      </c>
      <c r="B351">
        <v>2022</v>
      </c>
      <c r="C351" t="s">
        <v>238</v>
      </c>
      <c r="D351">
        <v>2322.3000000000002</v>
      </c>
      <c r="E351">
        <v>174.7</v>
      </c>
      <c r="F351">
        <v>2064.4</v>
      </c>
      <c r="G351">
        <f t="shared" si="5"/>
        <v>4561.3999999999996</v>
      </c>
    </row>
    <row r="352" spans="1:7" hidden="1" x14ac:dyDescent="0.25">
      <c r="A352" t="s">
        <v>104</v>
      </c>
      <c r="B352">
        <v>2022</v>
      </c>
      <c r="C352" t="s">
        <v>238</v>
      </c>
      <c r="D352">
        <v>2297.3000000000002</v>
      </c>
      <c r="E352">
        <v>178.7</v>
      </c>
      <c r="F352">
        <v>2103.7000000000003</v>
      </c>
      <c r="G352">
        <f t="shared" si="5"/>
        <v>4579.7000000000007</v>
      </c>
    </row>
    <row r="353" spans="1:7" hidden="1" x14ac:dyDescent="0.25">
      <c r="A353" t="s">
        <v>60</v>
      </c>
      <c r="B353">
        <v>2022</v>
      </c>
      <c r="C353" t="s">
        <v>264</v>
      </c>
      <c r="D353">
        <v>2287.6999999999998</v>
      </c>
      <c r="E353">
        <v>182.3</v>
      </c>
      <c r="F353">
        <v>2147.2000000000003</v>
      </c>
      <c r="G353">
        <f t="shared" si="5"/>
        <v>4617.2000000000007</v>
      </c>
    </row>
    <row r="354" spans="1:7" hidden="1" x14ac:dyDescent="0.25">
      <c r="A354" t="s">
        <v>85</v>
      </c>
      <c r="B354">
        <v>2022</v>
      </c>
      <c r="C354" t="s">
        <v>264</v>
      </c>
      <c r="D354">
        <v>2314.4</v>
      </c>
      <c r="E354">
        <v>175.8</v>
      </c>
      <c r="F354">
        <v>2072.8000000000002</v>
      </c>
      <c r="G354">
        <f t="shared" si="5"/>
        <v>4563</v>
      </c>
    </row>
    <row r="355" spans="1:7" hidden="1" x14ac:dyDescent="0.25">
      <c r="A355" t="s">
        <v>104</v>
      </c>
      <c r="B355">
        <v>2022</v>
      </c>
      <c r="C355" t="s">
        <v>264</v>
      </c>
      <c r="D355">
        <v>2296.8000000000002</v>
      </c>
      <c r="E355">
        <v>179.8</v>
      </c>
      <c r="F355">
        <v>2112.6999999999998</v>
      </c>
      <c r="G355">
        <f t="shared" si="5"/>
        <v>4589.3</v>
      </c>
    </row>
    <row r="356" spans="1:7" hidden="1" x14ac:dyDescent="0.25">
      <c r="A356" t="s">
        <v>60</v>
      </c>
      <c r="B356">
        <v>2022</v>
      </c>
      <c r="C356" t="s">
        <v>273</v>
      </c>
      <c r="D356">
        <v>2277.1</v>
      </c>
      <c r="E356">
        <v>183.5</v>
      </c>
      <c r="F356">
        <v>2155.1</v>
      </c>
      <c r="G356">
        <f t="shared" si="5"/>
        <v>4615.7</v>
      </c>
    </row>
    <row r="357" spans="1:7" hidden="1" x14ac:dyDescent="0.25">
      <c r="A357" t="s">
        <v>85</v>
      </c>
      <c r="B357">
        <v>2022</v>
      </c>
      <c r="C357" t="s">
        <v>273</v>
      </c>
      <c r="D357">
        <v>2295.7999999999997</v>
      </c>
      <c r="E357">
        <v>177.2</v>
      </c>
      <c r="F357">
        <v>2080.1</v>
      </c>
      <c r="G357">
        <f t="shared" si="5"/>
        <v>4553.0999999999995</v>
      </c>
    </row>
    <row r="358" spans="1:7" hidden="1" x14ac:dyDescent="0.25">
      <c r="A358" t="s">
        <v>104</v>
      </c>
      <c r="B358">
        <v>2022</v>
      </c>
      <c r="C358" t="s">
        <v>273</v>
      </c>
      <c r="D358">
        <v>2283.4</v>
      </c>
      <c r="E358">
        <v>181.1</v>
      </c>
      <c r="F358">
        <v>2120.3000000000002</v>
      </c>
      <c r="G358">
        <f t="shared" si="5"/>
        <v>4584.8</v>
      </c>
    </row>
    <row r="359" spans="1:7" hidden="1" x14ac:dyDescent="0.25">
      <c r="A359" t="s">
        <v>60</v>
      </c>
      <c r="B359">
        <v>2023</v>
      </c>
      <c r="C359" t="s">
        <v>62</v>
      </c>
      <c r="D359">
        <v>2283.2000000000003</v>
      </c>
      <c r="E359">
        <v>184.7</v>
      </c>
      <c r="F359">
        <v>2166</v>
      </c>
      <c r="G359">
        <f t="shared" si="5"/>
        <v>4633.8999999999996</v>
      </c>
    </row>
    <row r="360" spans="1:7" hidden="1" x14ac:dyDescent="0.25">
      <c r="A360" t="s">
        <v>85</v>
      </c>
      <c r="B360">
        <v>2023</v>
      </c>
      <c r="C360" t="s">
        <v>62</v>
      </c>
      <c r="D360">
        <v>2310.2000000000003</v>
      </c>
      <c r="E360">
        <v>178.5</v>
      </c>
      <c r="F360">
        <v>2089.1999999999998</v>
      </c>
      <c r="G360">
        <f t="shared" si="5"/>
        <v>4577.8999999999996</v>
      </c>
    </row>
    <row r="361" spans="1:7" hidden="1" x14ac:dyDescent="0.25">
      <c r="A361" t="s">
        <v>104</v>
      </c>
      <c r="B361">
        <v>2023</v>
      </c>
      <c r="C361" t="s">
        <v>62</v>
      </c>
      <c r="D361">
        <v>2292.6999999999998</v>
      </c>
      <c r="E361">
        <v>182.3</v>
      </c>
      <c r="F361">
        <v>2130.2999999999997</v>
      </c>
      <c r="G361">
        <f t="shared" si="5"/>
        <v>4605.2999999999993</v>
      </c>
    </row>
    <row r="362" spans="1:7" hidden="1" x14ac:dyDescent="0.25">
      <c r="A362" t="s">
        <v>60</v>
      </c>
      <c r="B362">
        <v>2023</v>
      </c>
      <c r="C362" t="s">
        <v>116</v>
      </c>
      <c r="D362">
        <v>2265.6999999999998</v>
      </c>
      <c r="E362">
        <v>186.6</v>
      </c>
      <c r="F362">
        <v>2177.5</v>
      </c>
      <c r="G362">
        <f t="shared" si="5"/>
        <v>4629.7999999999993</v>
      </c>
    </row>
    <row r="363" spans="1:7" hidden="1" x14ac:dyDescent="0.25">
      <c r="A363" t="s">
        <v>85</v>
      </c>
      <c r="B363">
        <v>2023</v>
      </c>
      <c r="C363" t="s">
        <v>116</v>
      </c>
      <c r="D363">
        <v>2303.1999999999998</v>
      </c>
      <c r="E363">
        <v>180.8</v>
      </c>
      <c r="F363">
        <v>2105.8000000000002</v>
      </c>
      <c r="G363">
        <f t="shared" si="5"/>
        <v>4589.8</v>
      </c>
    </row>
    <row r="364" spans="1:7" hidden="1" x14ac:dyDescent="0.25">
      <c r="A364" t="s">
        <v>104</v>
      </c>
      <c r="B364">
        <v>2023</v>
      </c>
      <c r="C364" t="s">
        <v>116</v>
      </c>
      <c r="D364">
        <v>2279.1</v>
      </c>
      <c r="E364">
        <v>184.4</v>
      </c>
      <c r="F364">
        <v>2143.9</v>
      </c>
      <c r="G364">
        <f t="shared" si="5"/>
        <v>4607.3999999999996</v>
      </c>
    </row>
    <row r="365" spans="1:7" hidden="1" x14ac:dyDescent="0.25">
      <c r="A365" t="s">
        <v>60</v>
      </c>
      <c r="B365">
        <v>2023</v>
      </c>
      <c r="C365" t="s">
        <v>138</v>
      </c>
      <c r="D365">
        <v>2265.8000000000002</v>
      </c>
      <c r="E365">
        <v>186.6</v>
      </c>
      <c r="F365">
        <v>2177.4</v>
      </c>
      <c r="G365">
        <f t="shared" si="5"/>
        <v>4629.8</v>
      </c>
    </row>
    <row r="366" spans="1:7" hidden="1" x14ac:dyDescent="0.25">
      <c r="A366" t="s">
        <v>85</v>
      </c>
      <c r="B366">
        <v>2023</v>
      </c>
      <c r="C366" t="s">
        <v>138</v>
      </c>
      <c r="D366">
        <v>2303.4</v>
      </c>
      <c r="E366">
        <v>180.8</v>
      </c>
      <c r="F366">
        <v>2105.6</v>
      </c>
      <c r="G366">
        <f t="shared" si="5"/>
        <v>4589.8</v>
      </c>
    </row>
    <row r="367" spans="1:7" hidden="1" x14ac:dyDescent="0.25">
      <c r="A367" t="s">
        <v>104</v>
      </c>
      <c r="B367">
        <v>2023</v>
      </c>
      <c r="C367" t="s">
        <v>138</v>
      </c>
      <c r="D367">
        <v>2279.1999999999998</v>
      </c>
      <c r="E367">
        <v>184.4</v>
      </c>
      <c r="F367">
        <v>2143.6</v>
      </c>
      <c r="G367">
        <f t="shared" si="5"/>
        <v>4607.2</v>
      </c>
    </row>
    <row r="368" spans="1:7" hidden="1" x14ac:dyDescent="0.25">
      <c r="A368" t="s">
        <v>60</v>
      </c>
      <c r="B368">
        <v>2023</v>
      </c>
      <c r="C368" t="s">
        <v>154</v>
      </c>
      <c r="D368">
        <v>2274.1999999999998</v>
      </c>
      <c r="E368">
        <v>187.2</v>
      </c>
      <c r="F368">
        <v>2188.2000000000003</v>
      </c>
      <c r="G368">
        <f t="shared" si="5"/>
        <v>4649.6000000000004</v>
      </c>
    </row>
    <row r="369" spans="1:7" hidden="1" x14ac:dyDescent="0.25">
      <c r="A369" t="s">
        <v>85</v>
      </c>
      <c r="B369">
        <v>2023</v>
      </c>
      <c r="C369" t="s">
        <v>154</v>
      </c>
      <c r="D369">
        <v>2317.7000000000003</v>
      </c>
      <c r="E369">
        <v>181.5</v>
      </c>
      <c r="F369">
        <v>2116.3999999999996</v>
      </c>
      <c r="G369">
        <f t="shared" si="5"/>
        <v>4615.6000000000004</v>
      </c>
    </row>
    <row r="370" spans="1:7" hidden="1" x14ac:dyDescent="0.25">
      <c r="A370" t="s">
        <v>104</v>
      </c>
      <c r="B370">
        <v>2023</v>
      </c>
      <c r="C370" t="s">
        <v>154</v>
      </c>
      <c r="D370">
        <v>2289.6000000000004</v>
      </c>
      <c r="E370">
        <v>185</v>
      </c>
      <c r="F370">
        <v>2154.5</v>
      </c>
      <c r="G370">
        <f t="shared" si="5"/>
        <v>4629.1000000000004</v>
      </c>
    </row>
    <row r="371" spans="1:7" hidden="1" x14ac:dyDescent="0.25">
      <c r="A371" t="s">
        <v>60</v>
      </c>
      <c r="B371">
        <v>2023</v>
      </c>
      <c r="C371" t="s">
        <v>167</v>
      </c>
      <c r="D371">
        <v>2290.7000000000007</v>
      </c>
      <c r="E371">
        <v>187.8</v>
      </c>
      <c r="F371">
        <v>2195.9</v>
      </c>
      <c r="G371">
        <f t="shared" si="5"/>
        <v>4674.4000000000015</v>
      </c>
    </row>
    <row r="372" spans="1:7" hidden="1" x14ac:dyDescent="0.25">
      <c r="A372" t="s">
        <v>85</v>
      </c>
      <c r="B372">
        <v>2023</v>
      </c>
      <c r="C372" t="s">
        <v>167</v>
      </c>
      <c r="D372">
        <v>2335.1</v>
      </c>
      <c r="E372">
        <v>182.2</v>
      </c>
      <c r="F372">
        <v>2123.6</v>
      </c>
      <c r="G372">
        <f t="shared" si="5"/>
        <v>4640.8999999999996</v>
      </c>
    </row>
    <row r="373" spans="1:7" hidden="1" x14ac:dyDescent="0.25">
      <c r="A373" t="s">
        <v>104</v>
      </c>
      <c r="B373">
        <v>2023</v>
      </c>
      <c r="C373" t="s">
        <v>167</v>
      </c>
      <c r="D373">
        <v>2306.9</v>
      </c>
      <c r="E373">
        <v>185.7</v>
      </c>
      <c r="F373">
        <v>2161.8000000000002</v>
      </c>
      <c r="G373">
        <f t="shared" si="5"/>
        <v>4654.3999999999996</v>
      </c>
    </row>
  </sheetData>
  <autoFilter ref="A1:F373" xr:uid="{B7D602FE-46A6-41EE-88B9-0B1E03041FDD}">
    <filterColumn colId="1">
      <filters>
        <filter val="2019"/>
        <filter val="2020"/>
        <filter val="2021"/>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D27CB-9F79-4C04-85EF-B185391A8894}">
  <dimension ref="A1:N373"/>
  <sheetViews>
    <sheetView workbookViewId="0">
      <selection activeCell="F9" sqref="F9"/>
    </sheetView>
  </sheetViews>
  <sheetFormatPr defaultRowHeight="15" x14ac:dyDescent="0.25"/>
  <cols>
    <col min="1" max="1" width="11.85546875" style="48" bestFit="1" customWidth="1"/>
    <col min="2" max="2" width="7.5703125" bestFit="1" customWidth="1"/>
    <col min="3" max="3" width="10.85546875" style="50" bestFit="1" customWidth="1"/>
    <col min="4" max="4" width="15.42578125" style="76" bestFit="1" customWidth="1"/>
    <col min="5" max="5" width="18.7109375" style="7" bestFit="1" customWidth="1"/>
    <col min="6" max="6" width="28.42578125" style="7" customWidth="1"/>
    <col min="7" max="7" width="21.85546875" style="7" bestFit="1" customWidth="1"/>
    <col min="8" max="8" width="11.140625" style="7" bestFit="1" customWidth="1"/>
    <col min="9" max="9" width="16.7109375" style="7" bestFit="1" customWidth="1"/>
    <col min="10" max="10" width="17.140625" style="7" bestFit="1" customWidth="1"/>
    <col min="11" max="11" width="11.140625" hidden="1" customWidth="1"/>
    <col min="12" max="14" width="0" hidden="1" customWidth="1"/>
  </cols>
  <sheetData>
    <row r="1" spans="1:14" ht="15.75" x14ac:dyDescent="0.25">
      <c r="A1" s="47" t="s">
        <v>30</v>
      </c>
      <c r="B1" s="1"/>
      <c r="C1" s="49" t="s">
        <v>32</v>
      </c>
      <c r="D1" s="75" t="s">
        <v>1252</v>
      </c>
      <c r="E1" s="46" t="s">
        <v>1209</v>
      </c>
      <c r="F1" s="46" t="s">
        <v>46</v>
      </c>
      <c r="G1" s="46" t="s">
        <v>1214</v>
      </c>
      <c r="H1" s="46" t="s">
        <v>50</v>
      </c>
      <c r="I1" s="46" t="s">
        <v>51</v>
      </c>
      <c r="J1" s="46" t="s">
        <v>58</v>
      </c>
      <c r="M1" s="24" t="s">
        <v>53</v>
      </c>
      <c r="N1" s="24" t="s">
        <v>1253</v>
      </c>
    </row>
    <row r="2" spans="1:14" x14ac:dyDescent="0.25">
      <c r="A2" s="48" t="s">
        <v>60</v>
      </c>
      <c r="B2">
        <v>2013</v>
      </c>
      <c r="C2" s="50" t="s">
        <v>62</v>
      </c>
      <c r="D2" s="76" t="str">
        <f t="shared" ref="D2:D65" si="0">C2&amp;" "&amp;B2</f>
        <v>January 2013</v>
      </c>
      <c r="E2" s="7">
        <v>1371.6999999999998</v>
      </c>
      <c r="F2" s="7">
        <v>105.1</v>
      </c>
      <c r="G2" s="7">
        <v>318.70000000000005</v>
      </c>
      <c r="H2" s="7">
        <v>100.3</v>
      </c>
      <c r="I2" s="7">
        <v>105.5</v>
      </c>
      <c r="J2" s="7">
        <v>728</v>
      </c>
      <c r="K2" s="9"/>
      <c r="M2" s="9">
        <v>149</v>
      </c>
      <c r="N2" s="9">
        <v>1743.1999999999998</v>
      </c>
    </row>
    <row r="3" spans="1:14" x14ac:dyDescent="0.25">
      <c r="A3" s="48" t="s">
        <v>85</v>
      </c>
      <c r="B3">
        <v>2013</v>
      </c>
      <c r="C3" s="50" t="s">
        <v>62</v>
      </c>
      <c r="D3" s="76" t="str">
        <f t="shared" si="0"/>
        <v>January 2013</v>
      </c>
      <c r="E3" s="7">
        <v>1376.4</v>
      </c>
      <c r="F3" s="7">
        <v>105.2</v>
      </c>
      <c r="G3" s="7">
        <v>316.7</v>
      </c>
      <c r="H3" s="7">
        <v>100.3</v>
      </c>
      <c r="I3" s="7">
        <v>105.4</v>
      </c>
      <c r="J3" s="7">
        <v>726.5</v>
      </c>
      <c r="M3" s="9">
        <v>149.4</v>
      </c>
      <c r="N3" s="9">
        <v>1748.5</v>
      </c>
    </row>
    <row r="4" spans="1:14" x14ac:dyDescent="0.25">
      <c r="A4" s="48" t="s">
        <v>104</v>
      </c>
      <c r="B4">
        <v>2013</v>
      </c>
      <c r="C4" s="50" t="s">
        <v>62</v>
      </c>
      <c r="D4" s="76" t="str">
        <f t="shared" si="0"/>
        <v>January 2013</v>
      </c>
      <c r="E4" s="7">
        <v>1373.3000000000002</v>
      </c>
      <c r="F4" s="7">
        <v>105.1</v>
      </c>
      <c r="G4" s="7">
        <v>318</v>
      </c>
      <c r="H4" s="7">
        <v>100.3</v>
      </c>
      <c r="I4" s="7">
        <v>105.5</v>
      </c>
      <c r="J4" s="7">
        <v>727.1</v>
      </c>
      <c r="M4" s="9">
        <v>149.9</v>
      </c>
      <c r="N4" s="9">
        <v>1754.2999999999997</v>
      </c>
    </row>
    <row r="5" spans="1:14" x14ac:dyDescent="0.25">
      <c r="A5" s="48" t="s">
        <v>60</v>
      </c>
      <c r="B5">
        <v>2013</v>
      </c>
      <c r="C5" s="50" t="s">
        <v>116</v>
      </c>
      <c r="D5" s="76" t="str">
        <f t="shared" si="0"/>
        <v>February 2013</v>
      </c>
      <c r="E5" s="7">
        <v>1380.3999999999999</v>
      </c>
      <c r="F5" s="7">
        <v>105.6</v>
      </c>
      <c r="G5" s="7">
        <v>320.39999999999998</v>
      </c>
      <c r="H5" s="7">
        <v>100.4</v>
      </c>
      <c r="I5" s="7">
        <v>106.2</v>
      </c>
      <c r="J5" s="7">
        <v>730.6</v>
      </c>
      <c r="M5" s="9">
        <v>150.4</v>
      </c>
      <c r="N5" s="9">
        <v>1762.1000000000001</v>
      </c>
    </row>
    <row r="6" spans="1:14" x14ac:dyDescent="0.25">
      <c r="A6" s="48" t="s">
        <v>85</v>
      </c>
      <c r="B6">
        <v>2013</v>
      </c>
      <c r="C6" s="50" t="s">
        <v>116</v>
      </c>
      <c r="D6" s="76" t="str">
        <f t="shared" si="0"/>
        <v>February 2013</v>
      </c>
      <c r="E6" s="7">
        <v>1390.6000000000001</v>
      </c>
      <c r="F6" s="7">
        <v>106</v>
      </c>
      <c r="G6" s="7">
        <v>318.5</v>
      </c>
      <c r="H6" s="7">
        <v>100.4</v>
      </c>
      <c r="I6" s="7">
        <v>105.7</v>
      </c>
      <c r="J6" s="7">
        <v>729.9</v>
      </c>
      <c r="M6" s="9">
        <v>151.19999999999999</v>
      </c>
      <c r="N6" s="9">
        <v>1770.6</v>
      </c>
    </row>
    <row r="7" spans="1:14" x14ac:dyDescent="0.25">
      <c r="A7" s="48" t="s">
        <v>104</v>
      </c>
      <c r="B7">
        <v>2013</v>
      </c>
      <c r="C7" s="50" t="s">
        <v>116</v>
      </c>
      <c r="D7" s="76" t="str">
        <f t="shared" si="0"/>
        <v>February 2013</v>
      </c>
      <c r="E7" s="7">
        <v>1384.2</v>
      </c>
      <c r="F7" s="7">
        <v>105.7</v>
      </c>
      <c r="G7" s="7">
        <v>319.7</v>
      </c>
      <c r="H7" s="7">
        <v>100.4</v>
      </c>
      <c r="I7" s="7">
        <v>106</v>
      </c>
      <c r="J7" s="7">
        <v>730.3</v>
      </c>
      <c r="M7" s="9">
        <v>151.69999999999999</v>
      </c>
      <c r="N7" s="9">
        <v>1777.2000000000003</v>
      </c>
    </row>
    <row r="8" spans="1:14" x14ac:dyDescent="0.25">
      <c r="A8" s="48" t="s">
        <v>60</v>
      </c>
      <c r="B8">
        <v>2013</v>
      </c>
      <c r="C8" s="50" t="s">
        <v>138</v>
      </c>
      <c r="D8" s="76" t="str">
        <f t="shared" si="0"/>
        <v>March 2013</v>
      </c>
      <c r="E8" s="7">
        <v>1382.2</v>
      </c>
      <c r="F8" s="7">
        <v>106.5</v>
      </c>
      <c r="G8" s="13">
        <v>321.89999999999998</v>
      </c>
      <c r="H8" s="13">
        <v>100.4</v>
      </c>
      <c r="I8" s="13">
        <v>106.1</v>
      </c>
      <c r="J8" s="7">
        <v>732.09999999999991</v>
      </c>
      <c r="M8" s="9">
        <v>152.30000000000001</v>
      </c>
      <c r="N8" s="9">
        <v>1782.6000000000001</v>
      </c>
    </row>
    <row r="9" spans="1:14" x14ac:dyDescent="0.25">
      <c r="A9" s="48" t="s">
        <v>85</v>
      </c>
      <c r="B9">
        <v>2013</v>
      </c>
      <c r="C9" s="50" t="s">
        <v>138</v>
      </c>
      <c r="D9" s="76" t="str">
        <f t="shared" si="0"/>
        <v>March 2013</v>
      </c>
      <c r="E9" s="7">
        <v>1386.8</v>
      </c>
      <c r="F9" s="7">
        <v>106.8</v>
      </c>
      <c r="G9" s="7">
        <v>320.2</v>
      </c>
      <c r="H9" s="7">
        <v>100.4</v>
      </c>
      <c r="I9" s="7">
        <v>106</v>
      </c>
      <c r="J9" s="7">
        <v>732.8</v>
      </c>
      <c r="M9" s="9">
        <v>150.69999999999999</v>
      </c>
      <c r="N9" s="9">
        <v>1814.01</v>
      </c>
    </row>
    <row r="10" spans="1:14" x14ac:dyDescent="0.25">
      <c r="A10" s="48" t="s">
        <v>104</v>
      </c>
      <c r="B10">
        <v>2013</v>
      </c>
      <c r="C10" s="50" t="s">
        <v>138</v>
      </c>
      <c r="D10" s="76" t="str">
        <f t="shared" si="0"/>
        <v>March 2013</v>
      </c>
      <c r="E10" s="7">
        <v>1384.0000000000002</v>
      </c>
      <c r="F10" s="7">
        <v>106.6</v>
      </c>
      <c r="G10" s="7">
        <v>321.2</v>
      </c>
      <c r="H10" s="7">
        <v>100.4</v>
      </c>
      <c r="I10" s="7">
        <v>106.1</v>
      </c>
      <c r="J10" s="7">
        <v>732.3</v>
      </c>
      <c r="M10" s="9">
        <v>153.47272727272727</v>
      </c>
      <c r="N10" s="9">
        <v>1813.3554545454547</v>
      </c>
    </row>
    <row r="11" spans="1:14" x14ac:dyDescent="0.25">
      <c r="A11" s="48" t="s">
        <v>60</v>
      </c>
      <c r="B11">
        <v>2013</v>
      </c>
      <c r="C11" s="50" t="s">
        <v>154</v>
      </c>
      <c r="D11" s="76" t="str">
        <f t="shared" si="0"/>
        <v>April 2013</v>
      </c>
      <c r="E11" s="7">
        <v>1385.8</v>
      </c>
      <c r="F11" s="7">
        <v>107.1</v>
      </c>
      <c r="G11" s="7">
        <v>323.5</v>
      </c>
      <c r="H11" s="7">
        <v>100.5</v>
      </c>
      <c r="I11" s="7">
        <v>106.5</v>
      </c>
      <c r="J11" s="7">
        <v>732.2</v>
      </c>
      <c r="M11" s="9">
        <v>154.4</v>
      </c>
      <c r="N11" s="9">
        <v>1813.1</v>
      </c>
    </row>
    <row r="12" spans="1:14" x14ac:dyDescent="0.25">
      <c r="A12" s="48" t="s">
        <v>85</v>
      </c>
      <c r="B12">
        <v>2013</v>
      </c>
      <c r="C12" s="50" t="s">
        <v>154</v>
      </c>
      <c r="D12" s="76" t="str">
        <f t="shared" si="0"/>
        <v>April 2013</v>
      </c>
      <c r="E12" s="7">
        <v>1397.6999999999998</v>
      </c>
      <c r="F12" s="7">
        <v>108.5</v>
      </c>
      <c r="G12" s="7">
        <v>322</v>
      </c>
      <c r="H12" s="7">
        <v>100.5</v>
      </c>
      <c r="I12" s="7">
        <v>106.4</v>
      </c>
      <c r="J12" s="7">
        <v>734.7</v>
      </c>
      <c r="M12" s="9">
        <v>154.4</v>
      </c>
      <c r="N12" s="9">
        <v>1813.1</v>
      </c>
    </row>
    <row r="13" spans="1:14" x14ac:dyDescent="0.25">
      <c r="A13" s="48" t="s">
        <v>104</v>
      </c>
      <c r="B13">
        <v>2013</v>
      </c>
      <c r="C13" s="50" t="s">
        <v>154</v>
      </c>
      <c r="D13" s="76" t="str">
        <f t="shared" si="0"/>
        <v>April 2013</v>
      </c>
      <c r="E13" s="7">
        <v>1390.2</v>
      </c>
      <c r="F13" s="7">
        <v>107.5</v>
      </c>
      <c r="G13" s="7">
        <v>322.89999999999998</v>
      </c>
      <c r="H13" s="7">
        <v>100.5</v>
      </c>
      <c r="I13" s="7">
        <v>106.5</v>
      </c>
      <c r="J13" s="7">
        <v>733.19999999999993</v>
      </c>
      <c r="M13" s="9">
        <v>155</v>
      </c>
      <c r="N13" s="9">
        <v>1824</v>
      </c>
    </row>
    <row r="14" spans="1:14" x14ac:dyDescent="0.25">
      <c r="A14" s="48" t="s">
        <v>60</v>
      </c>
      <c r="B14">
        <v>2013</v>
      </c>
      <c r="C14" s="50" t="s">
        <v>167</v>
      </c>
      <c r="D14" s="76" t="str">
        <f t="shared" si="0"/>
        <v>May 2013</v>
      </c>
      <c r="E14" s="7">
        <v>1394</v>
      </c>
      <c r="F14" s="7">
        <v>108.1</v>
      </c>
      <c r="G14" s="7">
        <v>325.29999999999995</v>
      </c>
      <c r="H14" s="7">
        <v>100.5</v>
      </c>
      <c r="I14" s="7">
        <v>107.5</v>
      </c>
      <c r="J14" s="7">
        <v>734</v>
      </c>
      <c r="M14" s="9">
        <v>155.6</v>
      </c>
      <c r="N14" s="9">
        <v>1834.1</v>
      </c>
    </row>
    <row r="15" spans="1:14" x14ac:dyDescent="0.25">
      <c r="A15" s="48" t="s">
        <v>85</v>
      </c>
      <c r="B15">
        <v>2013</v>
      </c>
      <c r="C15" s="50" t="s">
        <v>167</v>
      </c>
      <c r="D15" s="76" t="str">
        <f t="shared" si="0"/>
        <v>May 2013</v>
      </c>
      <c r="E15" s="7">
        <v>1417.1999999999998</v>
      </c>
      <c r="F15" s="7">
        <v>109.8</v>
      </c>
      <c r="G15" s="7">
        <v>323.5</v>
      </c>
      <c r="H15" s="7">
        <v>100.5</v>
      </c>
      <c r="I15" s="7">
        <v>107.2</v>
      </c>
      <c r="J15" s="7">
        <v>735.00000000000011</v>
      </c>
    </row>
    <row r="16" spans="1:14" x14ac:dyDescent="0.25">
      <c r="A16" s="48" t="s">
        <v>104</v>
      </c>
      <c r="B16">
        <v>2013</v>
      </c>
      <c r="C16" s="50" t="s">
        <v>167</v>
      </c>
      <c r="D16" s="76" t="str">
        <f t="shared" si="0"/>
        <v>May 2013</v>
      </c>
      <c r="E16" s="7">
        <v>1402.1999999999998</v>
      </c>
      <c r="F16" s="7">
        <v>108.6</v>
      </c>
      <c r="G16" s="7">
        <v>324.60000000000002</v>
      </c>
      <c r="H16" s="7">
        <v>100.5</v>
      </c>
      <c r="I16" s="7">
        <v>107.4</v>
      </c>
      <c r="J16" s="7">
        <v>734.3</v>
      </c>
    </row>
    <row r="17" spans="1:10" x14ac:dyDescent="0.25">
      <c r="A17" s="48" t="s">
        <v>60</v>
      </c>
      <c r="B17">
        <v>2013</v>
      </c>
      <c r="C17" s="50" t="s">
        <v>177</v>
      </c>
      <c r="D17" s="76" t="str">
        <f t="shared" si="0"/>
        <v>June 2013</v>
      </c>
      <c r="E17" s="7">
        <v>1420</v>
      </c>
      <c r="F17" s="7">
        <v>109</v>
      </c>
      <c r="G17" s="7">
        <v>328</v>
      </c>
      <c r="H17" s="7">
        <v>106.6</v>
      </c>
      <c r="I17" s="7">
        <v>108.5</v>
      </c>
      <c r="J17" s="7">
        <v>738.9</v>
      </c>
    </row>
    <row r="18" spans="1:10" x14ac:dyDescent="0.25">
      <c r="A18" s="48" t="s">
        <v>85</v>
      </c>
      <c r="B18">
        <v>2013</v>
      </c>
      <c r="C18" s="50" t="s">
        <v>177</v>
      </c>
      <c r="D18" s="76" t="str">
        <f t="shared" si="0"/>
        <v>June 2013</v>
      </c>
      <c r="E18" s="7">
        <v>1464.6000000000001</v>
      </c>
      <c r="F18" s="7">
        <v>110.9</v>
      </c>
      <c r="G18" s="7">
        <v>325.3</v>
      </c>
      <c r="H18" s="7">
        <v>106.6</v>
      </c>
      <c r="I18" s="7">
        <v>108</v>
      </c>
      <c r="J18" s="7">
        <v>742.09999999999991</v>
      </c>
    </row>
    <row r="19" spans="1:10" x14ac:dyDescent="0.25">
      <c r="A19" s="48" t="s">
        <v>104</v>
      </c>
      <c r="B19">
        <v>2013</v>
      </c>
      <c r="C19" s="50" t="s">
        <v>177</v>
      </c>
      <c r="D19" s="76" t="str">
        <f t="shared" si="0"/>
        <v>June 2013</v>
      </c>
      <c r="E19" s="7">
        <v>1436</v>
      </c>
      <c r="F19" s="7">
        <v>109.5</v>
      </c>
      <c r="G19" s="7">
        <v>326.89999999999998</v>
      </c>
      <c r="H19" s="7">
        <v>106.6</v>
      </c>
      <c r="I19" s="7">
        <v>108.3</v>
      </c>
      <c r="J19" s="7">
        <v>740.49999999999989</v>
      </c>
    </row>
    <row r="20" spans="1:10" x14ac:dyDescent="0.25">
      <c r="A20" s="48" t="s">
        <v>60</v>
      </c>
      <c r="B20">
        <v>2013</v>
      </c>
      <c r="C20" s="50" t="s">
        <v>194</v>
      </c>
      <c r="D20" s="76" t="str">
        <f t="shared" si="0"/>
        <v>July 2013</v>
      </c>
      <c r="E20" s="7">
        <v>1445.8999999999996</v>
      </c>
      <c r="F20" s="7">
        <v>109.8</v>
      </c>
      <c r="G20" s="7">
        <v>330.3</v>
      </c>
      <c r="H20" s="7">
        <v>107.7</v>
      </c>
      <c r="I20" s="7">
        <v>109.5</v>
      </c>
      <c r="J20" s="7">
        <v>745.19999999999993</v>
      </c>
    </row>
    <row r="21" spans="1:10" x14ac:dyDescent="0.25">
      <c r="A21" s="48" t="s">
        <v>85</v>
      </c>
      <c r="B21">
        <v>2013</v>
      </c>
      <c r="C21" s="50" t="s">
        <v>194</v>
      </c>
      <c r="D21" s="76" t="str">
        <f t="shared" si="0"/>
        <v>July 2013</v>
      </c>
      <c r="E21" s="7">
        <v>1489.4</v>
      </c>
      <c r="F21" s="7">
        <v>111.7</v>
      </c>
      <c r="G21" s="7">
        <v>327.10000000000002</v>
      </c>
      <c r="H21" s="7">
        <v>107.7</v>
      </c>
      <c r="I21" s="7">
        <v>108.6</v>
      </c>
      <c r="J21" s="7">
        <v>749</v>
      </c>
    </row>
    <row r="22" spans="1:10" x14ac:dyDescent="0.25">
      <c r="A22" s="48" t="s">
        <v>104</v>
      </c>
      <c r="B22">
        <v>2013</v>
      </c>
      <c r="C22" s="50" t="s">
        <v>194</v>
      </c>
      <c r="D22" s="76" t="str">
        <f t="shared" si="0"/>
        <v>July 2013</v>
      </c>
      <c r="E22" s="7">
        <v>1461.3999999999999</v>
      </c>
      <c r="F22" s="7">
        <v>110.3</v>
      </c>
      <c r="G22" s="7">
        <v>329</v>
      </c>
      <c r="H22" s="7">
        <v>107.7</v>
      </c>
      <c r="I22" s="7">
        <v>109.2</v>
      </c>
      <c r="J22" s="7">
        <v>747.19999999999993</v>
      </c>
    </row>
    <row r="23" spans="1:10" x14ac:dyDescent="0.25">
      <c r="A23" s="48" t="s">
        <v>60</v>
      </c>
      <c r="B23">
        <v>2013</v>
      </c>
      <c r="C23" s="50" t="s">
        <v>213</v>
      </c>
      <c r="D23" s="76" t="str">
        <f t="shared" si="0"/>
        <v>August 2013</v>
      </c>
      <c r="E23" s="7">
        <v>1462.5</v>
      </c>
      <c r="F23" s="7">
        <v>110.7</v>
      </c>
      <c r="G23" s="7">
        <v>332.6</v>
      </c>
      <c r="H23" s="7">
        <v>108.9</v>
      </c>
      <c r="I23" s="7">
        <v>109.9</v>
      </c>
      <c r="J23" s="7">
        <v>752</v>
      </c>
    </row>
    <row r="24" spans="1:10" x14ac:dyDescent="0.25">
      <c r="A24" s="48" t="s">
        <v>85</v>
      </c>
      <c r="B24">
        <v>2013</v>
      </c>
      <c r="C24" s="50" t="s">
        <v>213</v>
      </c>
      <c r="D24" s="76" t="str">
        <f t="shared" si="0"/>
        <v>August 2013</v>
      </c>
      <c r="E24" s="7">
        <v>1506.1000000000001</v>
      </c>
      <c r="F24" s="7">
        <v>112.4</v>
      </c>
      <c r="G24" s="7">
        <v>329.09999999999997</v>
      </c>
      <c r="H24" s="7">
        <v>108.9</v>
      </c>
      <c r="I24" s="7">
        <v>109.3</v>
      </c>
      <c r="J24" s="7">
        <v>755.99999999999989</v>
      </c>
    </row>
    <row r="25" spans="1:10" x14ac:dyDescent="0.25">
      <c r="A25" s="48" t="s">
        <v>104</v>
      </c>
      <c r="B25">
        <v>2013</v>
      </c>
      <c r="C25" s="50" t="s">
        <v>213</v>
      </c>
      <c r="D25" s="76" t="str">
        <f t="shared" si="0"/>
        <v>August 2013</v>
      </c>
      <c r="E25" s="7">
        <v>1477.4</v>
      </c>
      <c r="F25" s="7">
        <v>111.2</v>
      </c>
      <c r="G25" s="7">
        <v>331.1</v>
      </c>
      <c r="H25" s="7">
        <v>108.9</v>
      </c>
      <c r="I25" s="7">
        <v>109.7</v>
      </c>
      <c r="J25" s="7">
        <v>753.99999999999989</v>
      </c>
    </row>
    <row r="26" spans="1:10" x14ac:dyDescent="0.25">
      <c r="A26" s="48" t="s">
        <v>60</v>
      </c>
      <c r="B26">
        <v>2013</v>
      </c>
      <c r="C26" s="50" t="s">
        <v>228</v>
      </c>
      <c r="D26" s="76" t="str">
        <f t="shared" si="0"/>
        <v>September 2013</v>
      </c>
      <c r="E26" s="7">
        <v>1488.5000000000002</v>
      </c>
      <c r="F26" s="7">
        <v>111.7</v>
      </c>
      <c r="G26" s="7">
        <v>336.6</v>
      </c>
      <c r="H26" s="7">
        <v>109.7</v>
      </c>
      <c r="I26" s="7">
        <v>111.1</v>
      </c>
      <c r="J26" s="7">
        <v>760.1</v>
      </c>
    </row>
    <row r="27" spans="1:10" x14ac:dyDescent="0.25">
      <c r="A27" s="48" t="s">
        <v>85</v>
      </c>
      <c r="B27">
        <v>2013</v>
      </c>
      <c r="C27" s="50" t="s">
        <v>228</v>
      </c>
      <c r="D27" s="76" t="str">
        <f t="shared" si="0"/>
        <v>September 2013</v>
      </c>
      <c r="E27" s="7">
        <v>1500.4</v>
      </c>
      <c r="F27" s="7">
        <v>112.9</v>
      </c>
      <c r="G27" s="7">
        <v>331.5</v>
      </c>
      <c r="H27" s="7">
        <v>109.7</v>
      </c>
      <c r="I27" s="7">
        <v>109.5</v>
      </c>
      <c r="J27" s="7">
        <v>762.8</v>
      </c>
    </row>
    <row r="28" spans="1:10" x14ac:dyDescent="0.25">
      <c r="A28" s="48" t="s">
        <v>104</v>
      </c>
      <c r="B28">
        <v>2013</v>
      </c>
      <c r="C28" s="50" t="s">
        <v>228</v>
      </c>
      <c r="D28" s="76" t="str">
        <f t="shared" si="0"/>
        <v>September 2013</v>
      </c>
      <c r="E28" s="7">
        <v>1491.6999999999998</v>
      </c>
      <c r="F28" s="7">
        <v>112</v>
      </c>
      <c r="G28" s="7">
        <v>334.5</v>
      </c>
      <c r="H28" s="7">
        <v>109.7</v>
      </c>
      <c r="I28" s="7">
        <v>110.5</v>
      </c>
      <c r="J28" s="7">
        <v>761.5</v>
      </c>
    </row>
    <row r="29" spans="1:10" x14ac:dyDescent="0.25">
      <c r="A29" s="48" t="s">
        <v>60</v>
      </c>
      <c r="B29">
        <v>2013</v>
      </c>
      <c r="C29" s="50" t="s">
        <v>238</v>
      </c>
      <c r="D29" s="76" t="str">
        <f t="shared" si="0"/>
        <v>October 2013</v>
      </c>
      <c r="E29" s="7">
        <v>1508</v>
      </c>
      <c r="F29" s="7">
        <v>112.2</v>
      </c>
      <c r="G29" s="7">
        <v>339.29999999999995</v>
      </c>
      <c r="H29" s="7">
        <v>110.5</v>
      </c>
      <c r="I29" s="7">
        <v>111.6</v>
      </c>
      <c r="J29" s="7">
        <v>763.7</v>
      </c>
    </row>
    <row r="30" spans="1:10" x14ac:dyDescent="0.25">
      <c r="A30" s="48" t="s">
        <v>85</v>
      </c>
      <c r="B30">
        <v>2013</v>
      </c>
      <c r="C30" s="50" t="s">
        <v>238</v>
      </c>
      <c r="D30" s="76" t="str">
        <f t="shared" si="0"/>
        <v>October 2013</v>
      </c>
      <c r="E30" s="7">
        <v>1517.1999999999998</v>
      </c>
      <c r="F30" s="7">
        <v>113.5</v>
      </c>
      <c r="G30" s="7">
        <v>334.2</v>
      </c>
      <c r="H30" s="7">
        <v>110.5</v>
      </c>
      <c r="I30" s="7">
        <v>109.7</v>
      </c>
      <c r="J30" s="7">
        <v>764.09999999999991</v>
      </c>
    </row>
    <row r="31" spans="1:10" x14ac:dyDescent="0.25">
      <c r="A31" s="48" t="s">
        <v>104</v>
      </c>
      <c r="B31">
        <v>2013</v>
      </c>
      <c r="C31" s="50" t="s">
        <v>238</v>
      </c>
      <c r="D31" s="76" t="str">
        <f t="shared" si="0"/>
        <v>October 2013</v>
      </c>
      <c r="E31" s="7">
        <v>1510.2000000000003</v>
      </c>
      <c r="F31" s="7">
        <v>112.5</v>
      </c>
      <c r="G31" s="7">
        <v>337.2</v>
      </c>
      <c r="H31" s="7">
        <v>110.5</v>
      </c>
      <c r="I31" s="7">
        <v>110.9</v>
      </c>
      <c r="J31" s="7">
        <v>763.9</v>
      </c>
    </row>
    <row r="32" spans="1:10" x14ac:dyDescent="0.25">
      <c r="A32" s="48" t="s">
        <v>60</v>
      </c>
      <c r="B32">
        <v>2013</v>
      </c>
      <c r="C32" s="50" t="s">
        <v>264</v>
      </c>
      <c r="D32" s="76" t="str">
        <f t="shared" si="0"/>
        <v>November 2013</v>
      </c>
      <c r="E32" s="7">
        <v>1536.8</v>
      </c>
      <c r="F32" s="7">
        <v>112.8</v>
      </c>
      <c r="G32" s="7">
        <v>342.1</v>
      </c>
      <c r="H32" s="7">
        <v>111.1</v>
      </c>
      <c r="I32" s="7">
        <v>112.6</v>
      </c>
      <c r="J32" s="7">
        <v>768.3</v>
      </c>
    </row>
    <row r="33" spans="1:10" x14ac:dyDescent="0.25">
      <c r="A33" s="48" t="s">
        <v>85</v>
      </c>
      <c r="B33">
        <v>2013</v>
      </c>
      <c r="C33" s="50" t="s">
        <v>264</v>
      </c>
      <c r="D33" s="76" t="str">
        <f t="shared" si="0"/>
        <v>November 2013</v>
      </c>
      <c r="E33" s="7">
        <v>1544.6</v>
      </c>
      <c r="F33" s="7">
        <v>114.1</v>
      </c>
      <c r="G33" s="7">
        <v>336.8</v>
      </c>
      <c r="H33" s="7">
        <v>111.1</v>
      </c>
      <c r="I33" s="7">
        <v>110</v>
      </c>
      <c r="J33" s="7">
        <v>766.3</v>
      </c>
    </row>
    <row r="34" spans="1:10" x14ac:dyDescent="0.25">
      <c r="A34" s="48" t="s">
        <v>104</v>
      </c>
      <c r="B34">
        <v>2013</v>
      </c>
      <c r="C34" s="50" t="s">
        <v>264</v>
      </c>
      <c r="D34" s="76" t="str">
        <f t="shared" si="0"/>
        <v>November 2013</v>
      </c>
      <c r="E34" s="7">
        <v>1538.8</v>
      </c>
      <c r="F34" s="7">
        <v>113.1</v>
      </c>
      <c r="G34" s="7">
        <v>339.90000000000003</v>
      </c>
      <c r="H34" s="7">
        <v>111.1</v>
      </c>
      <c r="I34" s="7">
        <v>111.6</v>
      </c>
      <c r="J34" s="7">
        <v>767.50000000000011</v>
      </c>
    </row>
    <row r="35" spans="1:10" x14ac:dyDescent="0.25">
      <c r="A35" s="48" t="s">
        <v>60</v>
      </c>
      <c r="B35">
        <v>2013</v>
      </c>
      <c r="C35" s="50" t="s">
        <v>273</v>
      </c>
      <c r="D35" s="76" t="str">
        <f t="shared" si="0"/>
        <v>December 2013</v>
      </c>
      <c r="E35" s="7">
        <v>1509</v>
      </c>
      <c r="F35" s="7">
        <v>113.6</v>
      </c>
      <c r="G35" s="7">
        <v>345.3</v>
      </c>
      <c r="H35" s="7">
        <v>110.7</v>
      </c>
      <c r="I35" s="7">
        <v>112.8</v>
      </c>
      <c r="J35" s="7">
        <v>771.1</v>
      </c>
    </row>
    <row r="36" spans="1:10" x14ac:dyDescent="0.25">
      <c r="A36" s="48" t="s">
        <v>85</v>
      </c>
      <c r="B36">
        <v>2013</v>
      </c>
      <c r="C36" s="50" t="s">
        <v>273</v>
      </c>
      <c r="D36" s="76" t="str">
        <f t="shared" si="0"/>
        <v>December 2013</v>
      </c>
      <c r="E36" s="7">
        <v>1504.4</v>
      </c>
      <c r="F36" s="7">
        <v>115</v>
      </c>
      <c r="G36" s="7">
        <v>338.8</v>
      </c>
      <c r="H36" s="7">
        <v>110.7</v>
      </c>
      <c r="I36" s="7">
        <v>110.4</v>
      </c>
      <c r="J36" s="7">
        <v>767.8</v>
      </c>
    </row>
    <row r="37" spans="1:10" x14ac:dyDescent="0.25">
      <c r="A37" s="48" t="s">
        <v>104</v>
      </c>
      <c r="B37">
        <v>2013</v>
      </c>
      <c r="C37" s="50" t="s">
        <v>273</v>
      </c>
      <c r="D37" s="76" t="str">
        <f t="shared" si="0"/>
        <v>December 2013</v>
      </c>
      <c r="E37" s="7">
        <v>1507.3000000000002</v>
      </c>
      <c r="F37" s="7">
        <v>114</v>
      </c>
      <c r="G37" s="7">
        <v>342.7</v>
      </c>
      <c r="H37" s="7">
        <v>110.7</v>
      </c>
      <c r="I37" s="7">
        <v>111.9</v>
      </c>
      <c r="J37" s="7">
        <v>769.6</v>
      </c>
    </row>
    <row r="38" spans="1:10" x14ac:dyDescent="0.25">
      <c r="A38" s="48" t="s">
        <v>60</v>
      </c>
      <c r="B38">
        <v>2014</v>
      </c>
      <c r="C38" s="50" t="s">
        <v>62</v>
      </c>
      <c r="D38" s="76" t="str">
        <f t="shared" si="0"/>
        <v>January 2014</v>
      </c>
      <c r="E38" s="7">
        <v>1486.6000000000001</v>
      </c>
      <c r="F38" s="7">
        <v>114</v>
      </c>
      <c r="G38" s="7">
        <v>347.2</v>
      </c>
      <c r="H38" s="7">
        <v>111.6</v>
      </c>
      <c r="I38" s="7">
        <v>113</v>
      </c>
      <c r="J38" s="7">
        <v>773.99999999999989</v>
      </c>
    </row>
    <row r="39" spans="1:10" x14ac:dyDescent="0.25">
      <c r="A39" s="48" t="s">
        <v>85</v>
      </c>
      <c r="B39">
        <v>2014</v>
      </c>
      <c r="C39" s="50" t="s">
        <v>62</v>
      </c>
      <c r="D39" s="76" t="str">
        <f t="shared" si="0"/>
        <v>January 2014</v>
      </c>
      <c r="E39" s="7">
        <v>1484.3</v>
      </c>
      <c r="F39" s="7">
        <v>115.7</v>
      </c>
      <c r="G39" s="7">
        <v>340.4</v>
      </c>
      <c r="H39" s="7">
        <v>111.6</v>
      </c>
      <c r="I39" s="7">
        <v>111</v>
      </c>
      <c r="J39" s="7">
        <v>772.2</v>
      </c>
    </row>
    <row r="40" spans="1:10" x14ac:dyDescent="0.25">
      <c r="A40" s="48" t="s">
        <v>104</v>
      </c>
      <c r="B40">
        <v>2014</v>
      </c>
      <c r="C40" s="50" t="s">
        <v>62</v>
      </c>
      <c r="D40" s="76" t="str">
        <f t="shared" si="0"/>
        <v>January 2014</v>
      </c>
      <c r="E40" s="7">
        <v>1485.7999999999997</v>
      </c>
      <c r="F40" s="7">
        <v>114.5</v>
      </c>
      <c r="G40" s="7">
        <v>344.4</v>
      </c>
      <c r="H40" s="7">
        <v>111.6</v>
      </c>
      <c r="I40" s="7">
        <v>112.2</v>
      </c>
      <c r="J40" s="7">
        <v>773.40000000000009</v>
      </c>
    </row>
    <row r="41" spans="1:10" x14ac:dyDescent="0.25">
      <c r="A41" s="48" t="s">
        <v>60</v>
      </c>
      <c r="B41">
        <v>2014</v>
      </c>
      <c r="C41" s="50" t="s">
        <v>116</v>
      </c>
      <c r="D41" s="76" t="str">
        <f t="shared" si="0"/>
        <v>February 2014</v>
      </c>
      <c r="E41" s="7">
        <v>1482.2</v>
      </c>
      <c r="F41" s="7">
        <v>114.2</v>
      </c>
      <c r="G41" s="7">
        <v>348.3</v>
      </c>
      <c r="H41" s="7">
        <v>112.5</v>
      </c>
      <c r="I41" s="7">
        <v>113.2</v>
      </c>
      <c r="J41" s="7">
        <v>776.1</v>
      </c>
    </row>
    <row r="42" spans="1:10" x14ac:dyDescent="0.25">
      <c r="A42" s="48" t="s">
        <v>85</v>
      </c>
      <c r="B42">
        <v>2014</v>
      </c>
      <c r="C42" s="50" t="s">
        <v>116</v>
      </c>
      <c r="D42" s="76" t="str">
        <f t="shared" si="0"/>
        <v>February 2014</v>
      </c>
      <c r="E42" s="7">
        <v>1476</v>
      </c>
      <c r="F42" s="7">
        <v>116.2</v>
      </c>
      <c r="G42" s="7">
        <v>341.7</v>
      </c>
      <c r="H42" s="7">
        <v>112.5</v>
      </c>
      <c r="I42" s="7">
        <v>111.1</v>
      </c>
      <c r="J42" s="7">
        <v>775.90000000000009</v>
      </c>
    </row>
    <row r="43" spans="1:10" x14ac:dyDescent="0.25">
      <c r="A43" s="48" t="s">
        <v>104</v>
      </c>
      <c r="B43">
        <v>2014</v>
      </c>
      <c r="C43" s="50" t="s">
        <v>116</v>
      </c>
      <c r="D43" s="76" t="str">
        <f t="shared" si="0"/>
        <v>February 2014</v>
      </c>
      <c r="E43" s="7">
        <v>1480.1</v>
      </c>
      <c r="F43" s="7">
        <v>114.7</v>
      </c>
      <c r="G43" s="7">
        <v>345.6</v>
      </c>
      <c r="H43" s="7">
        <v>112.5</v>
      </c>
      <c r="I43" s="7">
        <v>112.4</v>
      </c>
      <c r="J43" s="7">
        <v>776.1</v>
      </c>
    </row>
    <row r="44" spans="1:10" x14ac:dyDescent="0.25">
      <c r="A44" s="48" t="s">
        <v>60</v>
      </c>
      <c r="B44">
        <v>2014</v>
      </c>
      <c r="C44" s="50" t="s">
        <v>138</v>
      </c>
      <c r="D44" s="76" t="str">
        <f t="shared" si="0"/>
        <v>March 2014</v>
      </c>
      <c r="E44" s="7">
        <v>1491.4</v>
      </c>
      <c r="F44" s="7">
        <v>114.6</v>
      </c>
      <c r="G44" s="7">
        <v>349.6</v>
      </c>
      <c r="H44" s="7">
        <v>113.2</v>
      </c>
      <c r="I44" s="7">
        <v>113.4</v>
      </c>
      <c r="J44" s="7">
        <v>778.8</v>
      </c>
    </row>
    <row r="45" spans="1:10" x14ac:dyDescent="0.25">
      <c r="A45" s="48" t="s">
        <v>85</v>
      </c>
      <c r="B45">
        <v>2014</v>
      </c>
      <c r="C45" s="50" t="s">
        <v>138</v>
      </c>
      <c r="D45" s="76" t="str">
        <f t="shared" si="0"/>
        <v>March 2014</v>
      </c>
      <c r="E45" s="7">
        <v>1483</v>
      </c>
      <c r="F45" s="7">
        <v>116.7</v>
      </c>
      <c r="G45" s="7">
        <v>343.09999999999997</v>
      </c>
      <c r="H45" s="7">
        <v>113.2</v>
      </c>
      <c r="I45" s="7">
        <v>110.9</v>
      </c>
      <c r="J45" s="7">
        <v>778.69999999999993</v>
      </c>
    </row>
    <row r="46" spans="1:10" x14ac:dyDescent="0.25">
      <c r="A46" s="48" t="s">
        <v>104</v>
      </c>
      <c r="B46">
        <v>2014</v>
      </c>
      <c r="C46" s="50" t="s">
        <v>138</v>
      </c>
      <c r="D46" s="76" t="str">
        <f t="shared" si="0"/>
        <v>March 2014</v>
      </c>
      <c r="E46" s="7">
        <v>1488.2999999999997</v>
      </c>
      <c r="F46" s="7">
        <v>115.2</v>
      </c>
      <c r="G46" s="7">
        <v>346.9</v>
      </c>
      <c r="H46" s="7">
        <v>113.2</v>
      </c>
      <c r="I46" s="7">
        <v>112.5</v>
      </c>
      <c r="J46" s="7">
        <v>778.69999999999993</v>
      </c>
    </row>
    <row r="47" spans="1:10" x14ac:dyDescent="0.25">
      <c r="A47" s="48" t="s">
        <v>60</v>
      </c>
      <c r="B47">
        <v>2014</v>
      </c>
      <c r="C47" s="50" t="s">
        <v>154</v>
      </c>
      <c r="D47" s="76" t="str">
        <f t="shared" si="0"/>
        <v>April 2014</v>
      </c>
      <c r="E47" s="7">
        <v>1504.1000000000001</v>
      </c>
      <c r="F47" s="7">
        <v>115.4</v>
      </c>
      <c r="G47" s="7">
        <v>352</v>
      </c>
      <c r="H47" s="7">
        <v>113.9</v>
      </c>
      <c r="I47" s="7">
        <v>113.4</v>
      </c>
      <c r="J47" s="7">
        <v>780.6</v>
      </c>
    </row>
    <row r="48" spans="1:10" x14ac:dyDescent="0.25">
      <c r="A48" s="48" t="s">
        <v>85</v>
      </c>
      <c r="B48">
        <v>2014</v>
      </c>
      <c r="C48" s="50" t="s">
        <v>154</v>
      </c>
      <c r="D48" s="76" t="str">
        <f t="shared" si="0"/>
        <v>April 2014</v>
      </c>
      <c r="E48" s="7">
        <v>1504.0000000000002</v>
      </c>
      <c r="F48" s="7">
        <v>117.6</v>
      </c>
      <c r="G48" s="7">
        <v>344.5</v>
      </c>
      <c r="H48" s="7">
        <v>113.9</v>
      </c>
      <c r="I48" s="7">
        <v>110.9</v>
      </c>
      <c r="J48" s="7">
        <v>779.8</v>
      </c>
    </row>
    <row r="49" spans="1:10" x14ac:dyDescent="0.25">
      <c r="A49" s="48" t="s">
        <v>104</v>
      </c>
      <c r="B49">
        <v>2014</v>
      </c>
      <c r="C49" s="50" t="s">
        <v>154</v>
      </c>
      <c r="D49" s="76" t="str">
        <f t="shared" si="0"/>
        <v>April 2014</v>
      </c>
      <c r="E49" s="7">
        <v>1504.1</v>
      </c>
      <c r="F49" s="7">
        <v>116</v>
      </c>
      <c r="G49" s="7">
        <v>349</v>
      </c>
      <c r="H49" s="7">
        <v>113.9</v>
      </c>
      <c r="I49" s="7">
        <v>112.5</v>
      </c>
      <c r="J49" s="7">
        <v>780.40000000000009</v>
      </c>
    </row>
    <row r="50" spans="1:10" x14ac:dyDescent="0.25">
      <c r="A50" s="48" t="s">
        <v>60</v>
      </c>
      <c r="B50">
        <v>2014</v>
      </c>
      <c r="C50" s="50" t="s">
        <v>167</v>
      </c>
      <c r="D50" s="76" t="str">
        <f t="shared" si="0"/>
        <v>May 2014</v>
      </c>
      <c r="E50" s="7">
        <v>1513.8999999999999</v>
      </c>
      <c r="F50" s="7">
        <v>116.3</v>
      </c>
      <c r="G50" s="7">
        <v>354</v>
      </c>
      <c r="H50" s="7">
        <v>114.3</v>
      </c>
      <c r="I50" s="7">
        <v>113.4</v>
      </c>
      <c r="J50" s="7">
        <v>782.3</v>
      </c>
    </row>
    <row r="51" spans="1:10" x14ac:dyDescent="0.25">
      <c r="A51" s="48" t="s">
        <v>85</v>
      </c>
      <c r="B51">
        <v>2014</v>
      </c>
      <c r="C51" s="50" t="s">
        <v>167</v>
      </c>
      <c r="D51" s="76" t="str">
        <f t="shared" si="0"/>
        <v>May 2014</v>
      </c>
      <c r="E51" s="7">
        <v>1525.3000000000002</v>
      </c>
      <c r="F51" s="7">
        <v>118.3</v>
      </c>
      <c r="G51" s="7">
        <v>345.9</v>
      </c>
      <c r="H51" s="7">
        <v>114.3</v>
      </c>
      <c r="I51" s="7">
        <v>111.1</v>
      </c>
      <c r="J51" s="7">
        <v>782</v>
      </c>
    </row>
    <row r="52" spans="1:10" x14ac:dyDescent="0.25">
      <c r="A52" s="48" t="s">
        <v>104</v>
      </c>
      <c r="B52">
        <v>2014</v>
      </c>
      <c r="C52" s="50" t="s">
        <v>167</v>
      </c>
      <c r="D52" s="76" t="str">
        <f t="shared" si="0"/>
        <v>May 2014</v>
      </c>
      <c r="E52" s="7">
        <v>1518.5000000000005</v>
      </c>
      <c r="F52" s="7">
        <v>116.8</v>
      </c>
      <c r="G52" s="7">
        <v>350.79999999999995</v>
      </c>
      <c r="H52" s="7">
        <v>114.3</v>
      </c>
      <c r="I52" s="7">
        <v>112.5</v>
      </c>
      <c r="J52" s="7">
        <v>782.3</v>
      </c>
    </row>
    <row r="53" spans="1:10" x14ac:dyDescent="0.25">
      <c r="A53" s="48" t="s">
        <v>60</v>
      </c>
      <c r="B53">
        <v>2014</v>
      </c>
      <c r="C53" s="50" t="s">
        <v>177</v>
      </c>
      <c r="D53" s="76" t="str">
        <f t="shared" si="0"/>
        <v>June 2014</v>
      </c>
      <c r="E53" s="7">
        <v>1525.6999999999998</v>
      </c>
      <c r="F53" s="7">
        <v>117.3</v>
      </c>
      <c r="G53" s="7">
        <v>356.3</v>
      </c>
      <c r="H53" s="7">
        <v>113.9</v>
      </c>
      <c r="I53" s="7">
        <v>114.4</v>
      </c>
      <c r="J53" s="7">
        <v>785.89999999999986</v>
      </c>
    </row>
    <row r="54" spans="1:10" x14ac:dyDescent="0.25">
      <c r="A54" s="48" t="s">
        <v>85</v>
      </c>
      <c r="B54">
        <v>2014</v>
      </c>
      <c r="C54" s="50" t="s">
        <v>177</v>
      </c>
      <c r="D54" s="76" t="str">
        <f t="shared" si="0"/>
        <v>June 2014</v>
      </c>
      <c r="E54" s="7">
        <v>1547</v>
      </c>
      <c r="F54" s="7">
        <v>119</v>
      </c>
      <c r="G54" s="7">
        <v>347.3</v>
      </c>
      <c r="H54" s="7">
        <v>113.9</v>
      </c>
      <c r="I54" s="7">
        <v>111.2</v>
      </c>
      <c r="J54" s="7">
        <v>785.00000000000011</v>
      </c>
    </row>
    <row r="55" spans="1:10" x14ac:dyDescent="0.25">
      <c r="A55" s="48" t="s">
        <v>104</v>
      </c>
      <c r="B55">
        <v>2014</v>
      </c>
      <c r="C55" s="50" t="s">
        <v>177</v>
      </c>
      <c r="D55" s="76" t="str">
        <f t="shared" si="0"/>
        <v>June 2014</v>
      </c>
      <c r="E55" s="7">
        <v>1533.7000000000003</v>
      </c>
      <c r="F55" s="7">
        <v>117.8</v>
      </c>
      <c r="G55" s="7">
        <v>352.7</v>
      </c>
      <c r="H55" s="7">
        <v>113.9</v>
      </c>
      <c r="I55" s="7">
        <v>113.2</v>
      </c>
      <c r="J55" s="7">
        <v>785.69999999999982</v>
      </c>
    </row>
    <row r="56" spans="1:10" x14ac:dyDescent="0.25">
      <c r="A56" s="48" t="s">
        <v>60</v>
      </c>
      <c r="B56">
        <v>2014</v>
      </c>
      <c r="C56" s="50" t="s">
        <v>194</v>
      </c>
      <c r="D56" s="76" t="str">
        <f t="shared" si="0"/>
        <v>July 2014</v>
      </c>
      <c r="E56" s="7">
        <v>1563.2</v>
      </c>
      <c r="F56" s="7">
        <v>118</v>
      </c>
      <c r="G56" s="7">
        <v>359.3</v>
      </c>
      <c r="H56" s="7">
        <v>114.8</v>
      </c>
      <c r="I56" s="7">
        <v>115.3</v>
      </c>
      <c r="J56" s="7">
        <v>791.19999999999993</v>
      </c>
    </row>
    <row r="57" spans="1:10" x14ac:dyDescent="0.25">
      <c r="A57" s="48" t="s">
        <v>85</v>
      </c>
      <c r="B57">
        <v>2014</v>
      </c>
      <c r="C57" s="50" t="s">
        <v>194</v>
      </c>
      <c r="D57" s="76" t="str">
        <f t="shared" si="0"/>
        <v>July 2014</v>
      </c>
      <c r="E57" s="7">
        <v>1599.5</v>
      </c>
      <c r="F57" s="7">
        <v>121</v>
      </c>
      <c r="G57" s="7">
        <v>349</v>
      </c>
      <c r="H57" s="7">
        <v>114.8</v>
      </c>
      <c r="I57" s="7">
        <v>111.6</v>
      </c>
      <c r="J57" s="7">
        <v>792.8</v>
      </c>
    </row>
    <row r="58" spans="1:10" x14ac:dyDescent="0.25">
      <c r="A58" s="48" t="s">
        <v>104</v>
      </c>
      <c r="B58">
        <v>2014</v>
      </c>
      <c r="C58" s="50" t="s">
        <v>194</v>
      </c>
      <c r="D58" s="76" t="str">
        <f t="shared" si="0"/>
        <v>July 2014</v>
      </c>
      <c r="E58" s="7">
        <v>1576.3</v>
      </c>
      <c r="F58" s="7">
        <v>118.8</v>
      </c>
      <c r="G58" s="7">
        <v>355</v>
      </c>
      <c r="H58" s="7">
        <v>114.8</v>
      </c>
      <c r="I58" s="7">
        <v>113.9</v>
      </c>
      <c r="J58" s="7">
        <v>792.4</v>
      </c>
    </row>
    <row r="59" spans="1:10" x14ac:dyDescent="0.25">
      <c r="A59" s="48" t="s">
        <v>60</v>
      </c>
      <c r="B59">
        <v>2014</v>
      </c>
      <c r="C59" s="50" t="s">
        <v>213</v>
      </c>
      <c r="D59" s="76" t="str">
        <f t="shared" si="0"/>
        <v>August 2014</v>
      </c>
      <c r="E59" s="7">
        <v>1582.2999999999997</v>
      </c>
      <c r="F59" s="7">
        <v>118.8</v>
      </c>
      <c r="G59" s="7">
        <v>360.4</v>
      </c>
      <c r="H59" s="7">
        <v>115.5</v>
      </c>
      <c r="I59" s="7">
        <v>115.4</v>
      </c>
      <c r="J59" s="7">
        <v>794.4</v>
      </c>
    </row>
    <row r="60" spans="1:10" x14ac:dyDescent="0.25">
      <c r="A60" s="48" t="s">
        <v>85</v>
      </c>
      <c r="B60">
        <v>2014</v>
      </c>
      <c r="C60" s="50" t="s">
        <v>213</v>
      </c>
      <c r="D60" s="76" t="str">
        <f t="shared" si="0"/>
        <v>August 2014</v>
      </c>
      <c r="E60" s="7">
        <v>1617</v>
      </c>
      <c r="F60" s="7">
        <v>123</v>
      </c>
      <c r="G60" s="7">
        <v>350.6</v>
      </c>
      <c r="H60" s="7">
        <v>115.5</v>
      </c>
      <c r="I60" s="7">
        <v>111.8</v>
      </c>
      <c r="J60" s="7">
        <v>796.5</v>
      </c>
    </row>
    <row r="61" spans="1:10" x14ac:dyDescent="0.25">
      <c r="A61" s="48" t="s">
        <v>104</v>
      </c>
      <c r="B61">
        <v>2014</v>
      </c>
      <c r="C61" s="50" t="s">
        <v>213</v>
      </c>
      <c r="D61" s="76" t="str">
        <f t="shared" si="0"/>
        <v>August 2014</v>
      </c>
      <c r="E61" s="7">
        <v>1594.4999999999998</v>
      </c>
      <c r="F61" s="7">
        <v>119.9</v>
      </c>
      <c r="G61" s="7">
        <v>356.4</v>
      </c>
      <c r="H61" s="7">
        <v>115.5</v>
      </c>
      <c r="I61" s="7">
        <v>114</v>
      </c>
      <c r="J61" s="7">
        <v>795.9</v>
      </c>
    </row>
    <row r="62" spans="1:10" x14ac:dyDescent="0.25">
      <c r="A62" s="48" t="s">
        <v>60</v>
      </c>
      <c r="B62">
        <v>2014</v>
      </c>
      <c r="C62" s="50" t="s">
        <v>228</v>
      </c>
      <c r="D62" s="76" t="str">
        <f t="shared" si="0"/>
        <v>September 2014</v>
      </c>
      <c r="E62" s="7">
        <v>1583.2</v>
      </c>
      <c r="F62" s="7">
        <v>119.5</v>
      </c>
      <c r="G62" s="7">
        <v>362.2</v>
      </c>
      <c r="H62" s="7">
        <v>116.1</v>
      </c>
      <c r="I62" s="7">
        <v>115.8</v>
      </c>
      <c r="J62" s="7">
        <v>796.00000000000011</v>
      </c>
    </row>
    <row r="63" spans="1:10" x14ac:dyDescent="0.25">
      <c r="A63" s="48" t="s">
        <v>85</v>
      </c>
      <c r="B63">
        <v>2014</v>
      </c>
      <c r="C63" s="50" t="s">
        <v>228</v>
      </c>
      <c r="D63" s="76" t="str">
        <f t="shared" si="0"/>
        <v>September 2014</v>
      </c>
      <c r="E63" s="7">
        <v>1593.7000000000003</v>
      </c>
      <c r="F63" s="7">
        <v>124.3</v>
      </c>
      <c r="G63" s="7">
        <v>352.1</v>
      </c>
      <c r="H63" s="7">
        <v>116.1</v>
      </c>
      <c r="I63" s="7">
        <v>111.8</v>
      </c>
      <c r="J63" s="7">
        <v>796</v>
      </c>
    </row>
    <row r="64" spans="1:10" x14ac:dyDescent="0.25">
      <c r="A64" s="48" t="s">
        <v>104</v>
      </c>
      <c r="B64">
        <v>2014</v>
      </c>
      <c r="C64" s="50" t="s">
        <v>228</v>
      </c>
      <c r="D64" s="76" t="str">
        <f t="shared" si="0"/>
        <v>September 2014</v>
      </c>
      <c r="E64" s="7">
        <v>1586.0999999999997</v>
      </c>
      <c r="F64" s="7">
        <v>120.8</v>
      </c>
      <c r="G64" s="7">
        <v>358</v>
      </c>
      <c r="H64" s="7">
        <v>116.1</v>
      </c>
      <c r="I64" s="7">
        <v>114.3</v>
      </c>
      <c r="J64" s="7">
        <v>796.7</v>
      </c>
    </row>
    <row r="65" spans="1:10" x14ac:dyDescent="0.25">
      <c r="A65" s="48" t="s">
        <v>60</v>
      </c>
      <c r="B65">
        <v>2014</v>
      </c>
      <c r="C65" s="50" t="s">
        <v>238</v>
      </c>
      <c r="D65" s="76" t="str">
        <f t="shared" si="0"/>
        <v>October 2014</v>
      </c>
      <c r="E65" s="7">
        <v>1581.1999999999998</v>
      </c>
      <c r="F65" s="7">
        <v>120</v>
      </c>
      <c r="G65" s="7">
        <v>365.3</v>
      </c>
      <c r="H65" s="7">
        <v>116.7</v>
      </c>
      <c r="I65" s="7">
        <v>116.4</v>
      </c>
      <c r="J65" s="7">
        <v>798.59999999999991</v>
      </c>
    </row>
    <row r="66" spans="1:10" x14ac:dyDescent="0.25">
      <c r="A66" s="48" t="s">
        <v>85</v>
      </c>
      <c r="B66">
        <v>2014</v>
      </c>
      <c r="C66" s="50" t="s">
        <v>238</v>
      </c>
      <c r="D66" s="76" t="str">
        <f t="shared" ref="D66:D129" si="1">C66&amp;" "&amp;B66</f>
        <v>October 2014</v>
      </c>
      <c r="E66" s="7">
        <v>1587.5</v>
      </c>
      <c r="F66" s="7">
        <v>124.3</v>
      </c>
      <c r="G66" s="7">
        <v>353.4</v>
      </c>
      <c r="H66" s="7">
        <v>116.7</v>
      </c>
      <c r="I66" s="7">
        <v>112</v>
      </c>
      <c r="J66" s="7">
        <v>797.00000000000011</v>
      </c>
    </row>
    <row r="67" spans="1:10" x14ac:dyDescent="0.25">
      <c r="A67" s="48" t="s">
        <v>104</v>
      </c>
      <c r="B67">
        <v>2014</v>
      </c>
      <c r="C67" s="50" t="s">
        <v>238</v>
      </c>
      <c r="D67" s="76" t="str">
        <f t="shared" si="1"/>
        <v>October 2014</v>
      </c>
      <c r="E67" s="7">
        <v>1582.7</v>
      </c>
      <c r="F67" s="7">
        <v>121.1</v>
      </c>
      <c r="G67" s="7">
        <v>360.6</v>
      </c>
      <c r="H67" s="7">
        <v>116.7</v>
      </c>
      <c r="I67" s="7">
        <v>114.7</v>
      </c>
      <c r="J67" s="7">
        <v>798.4</v>
      </c>
    </row>
    <row r="68" spans="1:10" x14ac:dyDescent="0.25">
      <c r="A68" s="48" t="s">
        <v>60</v>
      </c>
      <c r="B68">
        <v>2014</v>
      </c>
      <c r="C68" s="50" t="s">
        <v>264</v>
      </c>
      <c r="D68" s="76" t="str">
        <f t="shared" si="1"/>
        <v>November 2014</v>
      </c>
      <c r="E68" s="7">
        <v>1582</v>
      </c>
      <c r="F68" s="7">
        <v>120.8</v>
      </c>
      <c r="G68" s="7">
        <v>366.70000000000005</v>
      </c>
      <c r="H68" s="7">
        <v>117.1</v>
      </c>
      <c r="I68" s="7">
        <v>117.3</v>
      </c>
      <c r="J68" s="7">
        <v>799.4</v>
      </c>
    </row>
    <row r="69" spans="1:10" x14ac:dyDescent="0.25">
      <c r="A69" s="48" t="s">
        <v>85</v>
      </c>
      <c r="B69">
        <v>2014</v>
      </c>
      <c r="C69" s="50" t="s">
        <v>264</v>
      </c>
      <c r="D69" s="76" t="str">
        <f t="shared" si="1"/>
        <v>November 2014</v>
      </c>
      <c r="E69" s="7">
        <v>1587.8</v>
      </c>
      <c r="F69" s="7">
        <v>125.8</v>
      </c>
      <c r="G69" s="7">
        <v>355.2</v>
      </c>
      <c r="H69" s="7">
        <v>117.1</v>
      </c>
      <c r="I69" s="7">
        <v>112.6</v>
      </c>
      <c r="J69" s="7">
        <v>796.4</v>
      </c>
    </row>
    <row r="70" spans="1:10" x14ac:dyDescent="0.25">
      <c r="A70" s="48" t="s">
        <v>104</v>
      </c>
      <c r="B70">
        <v>2014</v>
      </c>
      <c r="C70" s="50" t="s">
        <v>264</v>
      </c>
      <c r="D70" s="76" t="str">
        <f t="shared" si="1"/>
        <v>November 2014</v>
      </c>
      <c r="E70" s="7">
        <v>1583.2</v>
      </c>
      <c r="F70" s="7">
        <v>122.1</v>
      </c>
      <c r="G70" s="7">
        <v>362.1</v>
      </c>
      <c r="H70" s="7">
        <v>117.1</v>
      </c>
      <c r="I70" s="7">
        <v>115.5</v>
      </c>
      <c r="J70" s="7">
        <v>798.49999999999989</v>
      </c>
    </row>
    <row r="71" spans="1:10" x14ac:dyDescent="0.25">
      <c r="A71" s="48" t="s">
        <v>60</v>
      </c>
      <c r="B71">
        <v>2014</v>
      </c>
      <c r="C71" s="50" t="s">
        <v>273</v>
      </c>
      <c r="D71" s="76" t="str">
        <f t="shared" si="1"/>
        <v>December 2014</v>
      </c>
      <c r="E71" s="7">
        <v>1569.6</v>
      </c>
      <c r="F71" s="7">
        <v>121.7</v>
      </c>
      <c r="G71" s="7">
        <v>367.7</v>
      </c>
      <c r="H71" s="7">
        <v>116.5</v>
      </c>
      <c r="I71" s="7">
        <v>117.4</v>
      </c>
      <c r="J71" s="7">
        <v>800.5</v>
      </c>
    </row>
    <row r="72" spans="1:10" x14ac:dyDescent="0.25">
      <c r="A72" s="48" t="s">
        <v>85</v>
      </c>
      <c r="B72">
        <v>2014</v>
      </c>
      <c r="C72" s="50" t="s">
        <v>273</v>
      </c>
      <c r="D72" s="76" t="str">
        <f t="shared" si="1"/>
        <v>December 2014</v>
      </c>
      <c r="E72" s="7">
        <v>1577.1999999999998</v>
      </c>
      <c r="F72" s="7">
        <v>126.4</v>
      </c>
      <c r="G72" s="7">
        <v>356.5</v>
      </c>
      <c r="H72" s="7">
        <v>116.5</v>
      </c>
      <c r="I72" s="7">
        <v>113</v>
      </c>
      <c r="J72" s="7">
        <v>797.6</v>
      </c>
    </row>
    <row r="73" spans="1:10" x14ac:dyDescent="0.25">
      <c r="A73" s="48" t="s">
        <v>104</v>
      </c>
      <c r="B73">
        <v>2014</v>
      </c>
      <c r="C73" s="50" t="s">
        <v>273</v>
      </c>
      <c r="D73" s="76" t="str">
        <f t="shared" si="1"/>
        <v>December 2014</v>
      </c>
      <c r="E73" s="7">
        <v>1571.6999999999998</v>
      </c>
      <c r="F73" s="7">
        <v>123</v>
      </c>
      <c r="G73" s="7">
        <v>363.2</v>
      </c>
      <c r="H73" s="7">
        <v>116.5</v>
      </c>
      <c r="I73" s="7">
        <v>115.7</v>
      </c>
      <c r="J73" s="7">
        <v>799.69999999999993</v>
      </c>
    </row>
    <row r="74" spans="1:10" x14ac:dyDescent="0.25">
      <c r="A74" s="48" t="s">
        <v>60</v>
      </c>
      <c r="B74">
        <v>2015</v>
      </c>
      <c r="C74" s="50" t="s">
        <v>62</v>
      </c>
      <c r="D74" s="76" t="str">
        <f t="shared" si="1"/>
        <v>January 2015</v>
      </c>
      <c r="E74" s="7">
        <v>1568.1</v>
      </c>
      <c r="F74" s="7">
        <v>122.7</v>
      </c>
      <c r="G74" s="7">
        <v>370</v>
      </c>
      <c r="H74" s="7">
        <v>117.3</v>
      </c>
      <c r="I74" s="7">
        <v>118.4</v>
      </c>
      <c r="J74" s="7">
        <v>803.40000000000009</v>
      </c>
    </row>
    <row r="75" spans="1:10" x14ac:dyDescent="0.25">
      <c r="A75" s="48" t="s">
        <v>85</v>
      </c>
      <c r="B75">
        <v>2015</v>
      </c>
      <c r="C75" s="50" t="s">
        <v>62</v>
      </c>
      <c r="D75" s="76" t="str">
        <f t="shared" si="1"/>
        <v>January 2015</v>
      </c>
      <c r="E75" s="7">
        <v>1574.8999999999999</v>
      </c>
      <c r="F75" s="7">
        <v>127.4</v>
      </c>
      <c r="G75" s="7">
        <v>357.3</v>
      </c>
      <c r="H75" s="7">
        <v>117.3</v>
      </c>
      <c r="I75" s="7">
        <v>113.4</v>
      </c>
      <c r="J75" s="7">
        <v>798.99999999999989</v>
      </c>
    </row>
    <row r="76" spans="1:10" x14ac:dyDescent="0.25">
      <c r="A76" s="48" t="s">
        <v>104</v>
      </c>
      <c r="B76">
        <v>2015</v>
      </c>
      <c r="C76" s="50" t="s">
        <v>62</v>
      </c>
      <c r="D76" s="76" t="str">
        <f t="shared" si="1"/>
        <v>January 2015</v>
      </c>
      <c r="E76" s="7">
        <v>1569.3</v>
      </c>
      <c r="F76" s="7">
        <v>124</v>
      </c>
      <c r="G76" s="7">
        <v>364.9</v>
      </c>
      <c r="H76" s="7">
        <v>117.3</v>
      </c>
      <c r="I76" s="7">
        <v>116.5</v>
      </c>
      <c r="J76" s="7">
        <v>801.7</v>
      </c>
    </row>
    <row r="77" spans="1:10" x14ac:dyDescent="0.25">
      <c r="A77" s="48" t="s">
        <v>60</v>
      </c>
      <c r="B77">
        <v>2015</v>
      </c>
      <c r="C77" s="50" t="s">
        <v>116</v>
      </c>
      <c r="D77" s="76" t="str">
        <f t="shared" si="1"/>
        <v>February 2015</v>
      </c>
      <c r="E77" s="7">
        <v>1570.5999999999997</v>
      </c>
      <c r="F77" s="7">
        <v>124.2</v>
      </c>
      <c r="G77" s="7">
        <v>373.1</v>
      </c>
      <c r="H77" s="7">
        <v>118.1</v>
      </c>
      <c r="I77" s="7">
        <v>120</v>
      </c>
      <c r="J77" s="7">
        <v>807.5</v>
      </c>
    </row>
    <row r="78" spans="1:10" x14ac:dyDescent="0.25">
      <c r="A78" s="48" t="s">
        <v>85</v>
      </c>
      <c r="B78">
        <v>2015</v>
      </c>
      <c r="C78" s="50" t="s">
        <v>116</v>
      </c>
      <c r="D78" s="76" t="str">
        <f t="shared" si="1"/>
        <v>February 2015</v>
      </c>
      <c r="E78" s="7">
        <v>1571.1000000000001</v>
      </c>
      <c r="F78" s="7">
        <v>128.1</v>
      </c>
      <c r="G78" s="7">
        <v>358.4</v>
      </c>
      <c r="H78" s="7">
        <v>118.1</v>
      </c>
      <c r="I78" s="7">
        <v>114</v>
      </c>
      <c r="J78" s="7">
        <v>798.80000000000007</v>
      </c>
    </row>
    <row r="79" spans="1:10" x14ac:dyDescent="0.25">
      <c r="A79" s="48" t="s">
        <v>104</v>
      </c>
      <c r="B79">
        <v>2015</v>
      </c>
      <c r="C79" s="50" t="s">
        <v>116</v>
      </c>
      <c r="D79" s="76" t="str">
        <f t="shared" si="1"/>
        <v>February 2015</v>
      </c>
      <c r="E79" s="7">
        <v>1569.3999999999996</v>
      </c>
      <c r="F79" s="7">
        <v>125.2</v>
      </c>
      <c r="G79" s="7">
        <v>367.2</v>
      </c>
      <c r="H79" s="7">
        <v>118.1</v>
      </c>
      <c r="I79" s="7">
        <v>117.7</v>
      </c>
      <c r="J79" s="7">
        <v>803.60000000000014</v>
      </c>
    </row>
    <row r="80" spans="1:10" x14ac:dyDescent="0.25">
      <c r="A80" s="48" t="s">
        <v>60</v>
      </c>
      <c r="B80">
        <v>2015</v>
      </c>
      <c r="C80" s="50" t="s">
        <v>138</v>
      </c>
      <c r="D80" s="76" t="str">
        <f t="shared" si="1"/>
        <v>March 2015</v>
      </c>
      <c r="E80" s="7">
        <v>1571.5</v>
      </c>
      <c r="F80" s="7">
        <v>124.7</v>
      </c>
      <c r="G80" s="7">
        <v>374.4</v>
      </c>
      <c r="H80" s="7">
        <v>118.6</v>
      </c>
      <c r="I80" s="7">
        <v>120.6</v>
      </c>
      <c r="J80" s="7">
        <v>811.19999999999993</v>
      </c>
    </row>
    <row r="81" spans="1:10" x14ac:dyDescent="0.25">
      <c r="A81" s="48" t="s">
        <v>85</v>
      </c>
      <c r="B81">
        <v>2015</v>
      </c>
      <c r="C81" s="50" t="s">
        <v>138</v>
      </c>
      <c r="D81" s="76" t="str">
        <f t="shared" si="1"/>
        <v>March 2015</v>
      </c>
      <c r="E81" s="7">
        <v>1568.0000000000002</v>
      </c>
      <c r="F81" s="7">
        <v>128.80000000000001</v>
      </c>
      <c r="G81" s="7">
        <v>359.5</v>
      </c>
      <c r="H81" s="7">
        <v>118.6</v>
      </c>
      <c r="I81" s="7">
        <v>114.4</v>
      </c>
      <c r="J81" s="7">
        <v>801.8</v>
      </c>
    </row>
    <row r="82" spans="1:10" x14ac:dyDescent="0.25">
      <c r="A82" s="48" t="s">
        <v>104</v>
      </c>
      <c r="B82">
        <v>2015</v>
      </c>
      <c r="C82" s="50" t="s">
        <v>138</v>
      </c>
      <c r="D82" s="76" t="str">
        <f t="shared" si="1"/>
        <v>March 2015</v>
      </c>
      <c r="E82" s="7">
        <v>1569.1</v>
      </c>
      <c r="F82" s="7">
        <v>125.8</v>
      </c>
      <c r="G82" s="7">
        <v>368.4</v>
      </c>
      <c r="H82" s="7">
        <v>118.6</v>
      </c>
      <c r="I82" s="7">
        <v>118.3</v>
      </c>
      <c r="J82" s="7">
        <v>807.00000000000011</v>
      </c>
    </row>
    <row r="83" spans="1:10" x14ac:dyDescent="0.25">
      <c r="A83" s="48" t="s">
        <v>60</v>
      </c>
      <c r="B83">
        <v>2015</v>
      </c>
      <c r="C83" s="50" t="s">
        <v>154</v>
      </c>
      <c r="D83" s="76" t="str">
        <f t="shared" si="1"/>
        <v>April 2015</v>
      </c>
      <c r="E83" s="7">
        <v>1577.2</v>
      </c>
      <c r="F83" s="7">
        <v>125.7</v>
      </c>
      <c r="G83" s="7">
        <v>375.7</v>
      </c>
      <c r="H83" s="7">
        <v>119.2</v>
      </c>
      <c r="I83" s="7">
        <v>121.2</v>
      </c>
      <c r="J83" s="7">
        <v>815.1</v>
      </c>
    </row>
    <row r="84" spans="1:10" x14ac:dyDescent="0.25">
      <c r="A84" s="48" t="s">
        <v>85</v>
      </c>
      <c r="B84">
        <v>2015</v>
      </c>
      <c r="C84" s="50" t="s">
        <v>154</v>
      </c>
      <c r="D84" s="76" t="str">
        <f t="shared" si="1"/>
        <v>April 2015</v>
      </c>
      <c r="E84" s="7">
        <v>1576.1</v>
      </c>
      <c r="F84" s="7">
        <v>130.1</v>
      </c>
      <c r="G84" s="7">
        <v>360.6</v>
      </c>
      <c r="H84" s="7">
        <v>119.2</v>
      </c>
      <c r="I84" s="7">
        <v>114.7</v>
      </c>
      <c r="J84" s="7">
        <v>804.7</v>
      </c>
    </row>
    <row r="85" spans="1:10" x14ac:dyDescent="0.25">
      <c r="A85" s="48" t="s">
        <v>104</v>
      </c>
      <c r="B85">
        <v>2015</v>
      </c>
      <c r="C85" s="50" t="s">
        <v>154</v>
      </c>
      <c r="D85" s="76" t="str">
        <f t="shared" si="1"/>
        <v>April 2015</v>
      </c>
      <c r="E85" s="7">
        <v>1575.7</v>
      </c>
      <c r="F85" s="7">
        <v>126.9</v>
      </c>
      <c r="G85" s="7">
        <v>369.6</v>
      </c>
      <c r="H85" s="7">
        <v>119.2</v>
      </c>
      <c r="I85" s="7">
        <v>118.7</v>
      </c>
      <c r="J85" s="7">
        <v>810.6</v>
      </c>
    </row>
    <row r="86" spans="1:10" x14ac:dyDescent="0.25">
      <c r="A86" s="48" t="s">
        <v>60</v>
      </c>
      <c r="B86">
        <v>2015</v>
      </c>
      <c r="C86" s="50" t="s">
        <v>167</v>
      </c>
      <c r="D86" s="76" t="str">
        <f t="shared" si="1"/>
        <v>May 2015</v>
      </c>
      <c r="E86" s="7">
        <v>1587.7</v>
      </c>
      <c r="F86" s="7">
        <v>126.7</v>
      </c>
      <c r="G86" s="7">
        <v>378.2</v>
      </c>
      <c r="H86" s="7">
        <v>119.6</v>
      </c>
      <c r="I86" s="7">
        <v>121.9</v>
      </c>
      <c r="J86" s="7">
        <v>820.59999999999991</v>
      </c>
    </row>
    <row r="87" spans="1:10" x14ac:dyDescent="0.25">
      <c r="A87" s="48" t="s">
        <v>85</v>
      </c>
      <c r="B87">
        <v>2015</v>
      </c>
      <c r="C87" s="50" t="s">
        <v>167</v>
      </c>
      <c r="D87" s="76" t="str">
        <f t="shared" si="1"/>
        <v>May 2015</v>
      </c>
      <c r="E87" s="7">
        <v>1598.9</v>
      </c>
      <c r="F87" s="7">
        <v>131.30000000000001</v>
      </c>
      <c r="G87" s="7">
        <v>361.4</v>
      </c>
      <c r="H87" s="7">
        <v>119.6</v>
      </c>
      <c r="I87" s="7">
        <v>114.9</v>
      </c>
      <c r="J87" s="7">
        <v>810.00000000000011</v>
      </c>
    </row>
    <row r="88" spans="1:10" x14ac:dyDescent="0.25">
      <c r="A88" s="48" t="s">
        <v>104</v>
      </c>
      <c r="B88">
        <v>2015</v>
      </c>
      <c r="C88" s="50" t="s">
        <v>167</v>
      </c>
      <c r="D88" s="76" t="str">
        <f t="shared" si="1"/>
        <v>May 2015</v>
      </c>
      <c r="E88" s="7">
        <v>1590.4</v>
      </c>
      <c r="F88" s="7">
        <v>127.9</v>
      </c>
      <c r="G88" s="7">
        <v>371.4</v>
      </c>
      <c r="H88" s="7">
        <v>119.6</v>
      </c>
      <c r="I88" s="7">
        <v>119.2</v>
      </c>
      <c r="J88" s="7">
        <v>816</v>
      </c>
    </row>
    <row r="89" spans="1:10" x14ac:dyDescent="0.25">
      <c r="A89" s="48" t="s">
        <v>60</v>
      </c>
      <c r="B89">
        <v>2015</v>
      </c>
      <c r="C89" s="50" t="s">
        <v>177</v>
      </c>
      <c r="D89" s="76" t="str">
        <f t="shared" si="1"/>
        <v>June 2015</v>
      </c>
      <c r="E89" s="7">
        <v>1617.8999999999999</v>
      </c>
      <c r="F89" s="7">
        <v>128.19999999999999</v>
      </c>
      <c r="G89" s="7">
        <v>381.5</v>
      </c>
      <c r="H89" s="7">
        <v>119</v>
      </c>
      <c r="I89" s="7">
        <v>122.6</v>
      </c>
      <c r="J89" s="7">
        <v>828.19999999999993</v>
      </c>
    </row>
    <row r="90" spans="1:10" x14ac:dyDescent="0.25">
      <c r="A90" s="48" t="s">
        <v>85</v>
      </c>
      <c r="B90">
        <v>2015</v>
      </c>
      <c r="C90" s="50" t="s">
        <v>177</v>
      </c>
      <c r="D90" s="76" t="str">
        <f t="shared" si="1"/>
        <v>June 2015</v>
      </c>
      <c r="E90" s="7">
        <v>1636.6</v>
      </c>
      <c r="F90" s="7">
        <v>132.1</v>
      </c>
      <c r="G90" s="7">
        <v>363.1</v>
      </c>
      <c r="H90" s="7">
        <v>119</v>
      </c>
      <c r="I90" s="7">
        <v>115.1</v>
      </c>
      <c r="J90" s="7">
        <v>814.8</v>
      </c>
    </row>
    <row r="91" spans="1:10" x14ac:dyDescent="0.25">
      <c r="A91" s="48" t="s">
        <v>104</v>
      </c>
      <c r="B91">
        <v>2015</v>
      </c>
      <c r="C91" s="50" t="s">
        <v>177</v>
      </c>
      <c r="D91" s="76" t="str">
        <f t="shared" si="1"/>
        <v>June 2015</v>
      </c>
      <c r="E91" s="7">
        <v>1623.5</v>
      </c>
      <c r="F91" s="7">
        <v>129.19999999999999</v>
      </c>
      <c r="G91" s="7">
        <v>374.1</v>
      </c>
      <c r="H91" s="7">
        <v>119</v>
      </c>
      <c r="I91" s="7">
        <v>119.8</v>
      </c>
      <c r="J91" s="7">
        <v>822.3</v>
      </c>
    </row>
    <row r="92" spans="1:10" x14ac:dyDescent="0.25">
      <c r="A92" s="48" t="s">
        <v>60</v>
      </c>
      <c r="B92">
        <v>2015</v>
      </c>
      <c r="C92" s="50" t="s">
        <v>194</v>
      </c>
      <c r="D92" s="76" t="str">
        <f t="shared" si="1"/>
        <v>July 2015</v>
      </c>
      <c r="E92" s="7">
        <v>1625.3</v>
      </c>
      <c r="F92" s="7">
        <v>129.4</v>
      </c>
      <c r="G92" s="7">
        <v>382.6</v>
      </c>
      <c r="H92" s="7">
        <v>119.9</v>
      </c>
      <c r="I92" s="7">
        <v>123</v>
      </c>
      <c r="J92" s="7">
        <v>829.6</v>
      </c>
    </row>
    <row r="93" spans="1:10" x14ac:dyDescent="0.25">
      <c r="A93" s="48" t="s">
        <v>85</v>
      </c>
      <c r="B93">
        <v>2015</v>
      </c>
      <c r="C93" s="50" t="s">
        <v>194</v>
      </c>
      <c r="D93" s="76" t="str">
        <f t="shared" si="1"/>
        <v>July 2015</v>
      </c>
      <c r="E93" s="7">
        <v>1642.8999999999999</v>
      </c>
      <c r="F93" s="7">
        <v>133.1</v>
      </c>
      <c r="G93" s="7">
        <v>364.1</v>
      </c>
      <c r="H93" s="7">
        <v>119.9</v>
      </c>
      <c r="I93" s="7">
        <v>115.3</v>
      </c>
      <c r="J93" s="7">
        <v>817</v>
      </c>
    </row>
    <row r="94" spans="1:10" x14ac:dyDescent="0.25">
      <c r="A94" s="48" t="s">
        <v>104</v>
      </c>
      <c r="B94">
        <v>2015</v>
      </c>
      <c r="C94" s="50" t="s">
        <v>194</v>
      </c>
      <c r="D94" s="76" t="str">
        <f t="shared" si="1"/>
        <v>July 2015</v>
      </c>
      <c r="E94" s="7">
        <v>1630.6000000000001</v>
      </c>
      <c r="F94" s="7">
        <v>130.4</v>
      </c>
      <c r="G94" s="7">
        <v>375.1</v>
      </c>
      <c r="H94" s="7">
        <v>119.9</v>
      </c>
      <c r="I94" s="7">
        <v>120.1</v>
      </c>
      <c r="J94" s="7">
        <v>824.1</v>
      </c>
    </row>
    <row r="95" spans="1:10" x14ac:dyDescent="0.25">
      <c r="A95" s="48" t="s">
        <v>60</v>
      </c>
      <c r="B95">
        <v>2015</v>
      </c>
      <c r="C95" s="50" t="s">
        <v>213</v>
      </c>
      <c r="D95" s="76" t="str">
        <f t="shared" si="1"/>
        <v>August 2015</v>
      </c>
      <c r="E95" s="7">
        <v>1646.6</v>
      </c>
      <c r="F95" s="7">
        <v>130.1</v>
      </c>
      <c r="G95" s="7">
        <v>384.8</v>
      </c>
      <c r="H95" s="7">
        <v>120.9</v>
      </c>
      <c r="I95" s="7">
        <v>123.8</v>
      </c>
      <c r="J95" s="7">
        <v>831.2</v>
      </c>
    </row>
    <row r="96" spans="1:10" x14ac:dyDescent="0.25">
      <c r="A96" s="48" t="s">
        <v>85</v>
      </c>
      <c r="B96">
        <v>2015</v>
      </c>
      <c r="C96" s="50" t="s">
        <v>213</v>
      </c>
      <c r="D96" s="76" t="str">
        <f t="shared" si="1"/>
        <v>August 2015</v>
      </c>
      <c r="E96" s="7">
        <v>1658.8999999999999</v>
      </c>
      <c r="F96" s="7">
        <v>134.19999999999999</v>
      </c>
      <c r="G96" s="7">
        <v>364.8</v>
      </c>
      <c r="H96" s="7">
        <v>120.9</v>
      </c>
      <c r="I96" s="7">
        <v>115.3</v>
      </c>
      <c r="J96" s="7">
        <v>818.1</v>
      </c>
    </row>
    <row r="97" spans="1:10" x14ac:dyDescent="0.25">
      <c r="A97" s="48" t="s">
        <v>104</v>
      </c>
      <c r="B97">
        <v>2015</v>
      </c>
      <c r="C97" s="50" t="s">
        <v>213</v>
      </c>
      <c r="D97" s="76" t="str">
        <f t="shared" si="1"/>
        <v>August 2015</v>
      </c>
      <c r="E97" s="7">
        <v>1649.6</v>
      </c>
      <c r="F97" s="7">
        <v>131.19999999999999</v>
      </c>
      <c r="G97" s="7">
        <v>376.70000000000005</v>
      </c>
      <c r="H97" s="7">
        <v>120.9</v>
      </c>
      <c r="I97" s="7">
        <v>120.6</v>
      </c>
      <c r="J97" s="7">
        <v>825.5</v>
      </c>
    </row>
    <row r="98" spans="1:10" x14ac:dyDescent="0.25">
      <c r="A98" s="48" t="s">
        <v>60</v>
      </c>
      <c r="B98">
        <v>2015</v>
      </c>
      <c r="C98" s="50" t="s">
        <v>228</v>
      </c>
      <c r="D98" s="76" t="str">
        <f t="shared" si="1"/>
        <v>September 2015</v>
      </c>
      <c r="E98" s="7">
        <v>1657.6000000000001</v>
      </c>
      <c r="F98" s="7">
        <v>131</v>
      </c>
      <c r="G98" s="7">
        <v>387.1</v>
      </c>
      <c r="H98" s="7">
        <v>121.6</v>
      </c>
      <c r="I98" s="7">
        <v>123.7</v>
      </c>
      <c r="J98" s="7">
        <v>836.3</v>
      </c>
    </row>
    <row r="99" spans="1:10" x14ac:dyDescent="0.25">
      <c r="A99" s="48" t="s">
        <v>85</v>
      </c>
      <c r="B99">
        <v>2015</v>
      </c>
      <c r="C99" s="50" t="s">
        <v>228</v>
      </c>
      <c r="D99" s="76" t="str">
        <f t="shared" si="1"/>
        <v>September 2015</v>
      </c>
      <c r="E99" s="7">
        <v>1664.8</v>
      </c>
      <c r="F99" s="7">
        <v>134.69999999999999</v>
      </c>
      <c r="G99" s="7">
        <v>365.8</v>
      </c>
      <c r="H99" s="7">
        <v>121.6</v>
      </c>
      <c r="I99" s="7">
        <v>115.1</v>
      </c>
      <c r="J99" s="7">
        <v>819.50000000000011</v>
      </c>
    </row>
    <row r="100" spans="1:10" x14ac:dyDescent="0.25">
      <c r="A100" s="48" t="s">
        <v>104</v>
      </c>
      <c r="B100">
        <v>2015</v>
      </c>
      <c r="C100" s="50" t="s">
        <v>228</v>
      </c>
      <c r="D100" s="76" t="str">
        <f t="shared" si="1"/>
        <v>September 2015</v>
      </c>
      <c r="E100" s="7">
        <v>1658.3000000000002</v>
      </c>
      <c r="F100" s="7">
        <v>132</v>
      </c>
      <c r="G100" s="7">
        <v>378.5</v>
      </c>
      <c r="H100" s="7">
        <v>121.6</v>
      </c>
      <c r="I100" s="7">
        <v>120.4</v>
      </c>
      <c r="J100" s="7">
        <v>828.6</v>
      </c>
    </row>
    <row r="101" spans="1:10" x14ac:dyDescent="0.25">
      <c r="A101" s="48" t="s">
        <v>60</v>
      </c>
      <c r="B101">
        <v>2015</v>
      </c>
      <c r="C101" s="50" t="s">
        <v>238</v>
      </c>
      <c r="D101" s="76" t="str">
        <f t="shared" si="1"/>
        <v>October 2015</v>
      </c>
      <c r="E101" s="7">
        <v>1674.6</v>
      </c>
      <c r="F101" s="7">
        <v>131.5</v>
      </c>
      <c r="G101" s="7">
        <v>389</v>
      </c>
      <c r="H101" s="7">
        <v>122.4</v>
      </c>
      <c r="I101" s="7">
        <v>124.4</v>
      </c>
      <c r="J101" s="7">
        <v>839.50000000000011</v>
      </c>
    </row>
    <row r="102" spans="1:10" x14ac:dyDescent="0.25">
      <c r="A102" s="48" t="s">
        <v>85</v>
      </c>
      <c r="B102">
        <v>2015</v>
      </c>
      <c r="C102" s="50" t="s">
        <v>238</v>
      </c>
      <c r="D102" s="76" t="str">
        <f t="shared" si="1"/>
        <v>October 2015</v>
      </c>
      <c r="E102" s="7">
        <v>1692.8000000000002</v>
      </c>
      <c r="F102" s="7">
        <v>135.30000000000001</v>
      </c>
      <c r="G102" s="7">
        <v>366.79999999999995</v>
      </c>
      <c r="H102" s="7">
        <v>122.4</v>
      </c>
      <c r="I102" s="7">
        <v>114.9</v>
      </c>
      <c r="J102" s="7">
        <v>821.9</v>
      </c>
    </row>
    <row r="103" spans="1:10" x14ac:dyDescent="0.25">
      <c r="A103" s="48" t="s">
        <v>104</v>
      </c>
      <c r="B103">
        <v>2015</v>
      </c>
      <c r="C103" s="50" t="s">
        <v>238</v>
      </c>
      <c r="D103" s="76" t="str">
        <f t="shared" si="1"/>
        <v>October 2015</v>
      </c>
      <c r="E103" s="7">
        <v>1678.9999999999998</v>
      </c>
      <c r="F103" s="7">
        <v>132.5</v>
      </c>
      <c r="G103" s="7">
        <v>380.1</v>
      </c>
      <c r="H103" s="7">
        <v>122.4</v>
      </c>
      <c r="I103" s="7">
        <v>120.8</v>
      </c>
      <c r="J103" s="7">
        <v>831.19999999999993</v>
      </c>
    </row>
    <row r="104" spans="1:10" x14ac:dyDescent="0.25">
      <c r="A104" s="48" t="s">
        <v>60</v>
      </c>
      <c r="B104">
        <v>2015</v>
      </c>
      <c r="C104" s="50" t="s">
        <v>264</v>
      </c>
      <c r="D104" s="76" t="str">
        <f t="shared" si="1"/>
        <v>November 2015</v>
      </c>
      <c r="E104" s="7">
        <v>1686.3</v>
      </c>
      <c r="F104" s="7">
        <v>132.19999999999999</v>
      </c>
      <c r="G104" s="7">
        <v>391.79999999999995</v>
      </c>
      <c r="H104" s="7">
        <v>122.9</v>
      </c>
      <c r="I104" s="7">
        <v>125.6</v>
      </c>
      <c r="J104" s="7">
        <v>842.7</v>
      </c>
    </row>
    <row r="105" spans="1:10" x14ac:dyDescent="0.25">
      <c r="A105" s="48" t="s">
        <v>85</v>
      </c>
      <c r="B105">
        <v>2015</v>
      </c>
      <c r="C105" s="50" t="s">
        <v>264</v>
      </c>
      <c r="D105" s="76" t="str">
        <f t="shared" si="1"/>
        <v>November 2015</v>
      </c>
      <c r="E105" s="7">
        <v>1708.4999999999998</v>
      </c>
      <c r="F105" s="7">
        <v>137.6</v>
      </c>
      <c r="G105" s="7">
        <v>368.5</v>
      </c>
      <c r="H105" s="7">
        <v>122.9</v>
      </c>
      <c r="I105" s="7">
        <v>115.1</v>
      </c>
      <c r="J105" s="7">
        <v>822.8</v>
      </c>
    </row>
    <row r="106" spans="1:10" x14ac:dyDescent="0.25">
      <c r="A106" s="48" t="s">
        <v>104</v>
      </c>
      <c r="B106">
        <v>2015</v>
      </c>
      <c r="C106" s="50" t="s">
        <v>264</v>
      </c>
      <c r="D106" s="76" t="str">
        <f t="shared" si="1"/>
        <v>November 2015</v>
      </c>
      <c r="E106" s="7">
        <v>1692.1</v>
      </c>
      <c r="F106" s="7">
        <v>133.6</v>
      </c>
      <c r="G106" s="7">
        <v>382.4</v>
      </c>
      <c r="H106" s="7">
        <v>122.9</v>
      </c>
      <c r="I106" s="7">
        <v>121.6</v>
      </c>
      <c r="J106" s="7">
        <v>833.19999999999993</v>
      </c>
    </row>
    <row r="107" spans="1:10" x14ac:dyDescent="0.25">
      <c r="A107" s="48" t="s">
        <v>60</v>
      </c>
      <c r="B107">
        <v>2015</v>
      </c>
      <c r="C107" s="50" t="s">
        <v>273</v>
      </c>
      <c r="D107" s="76" t="str">
        <f t="shared" si="1"/>
        <v>December 2015</v>
      </c>
      <c r="E107" s="7">
        <v>1682.3000000000002</v>
      </c>
      <c r="F107" s="7">
        <v>133.1</v>
      </c>
      <c r="G107" s="7">
        <v>392.9</v>
      </c>
      <c r="H107" s="7">
        <v>122.4</v>
      </c>
      <c r="I107" s="7">
        <v>125.7</v>
      </c>
      <c r="J107" s="7">
        <v>844.2</v>
      </c>
    </row>
    <row r="108" spans="1:10" x14ac:dyDescent="0.25">
      <c r="A108" s="48" t="s">
        <v>85</v>
      </c>
      <c r="B108">
        <v>2015</v>
      </c>
      <c r="C108" s="50" t="s">
        <v>273</v>
      </c>
      <c r="D108" s="76" t="str">
        <f t="shared" si="1"/>
        <v>December 2015</v>
      </c>
      <c r="E108" s="7">
        <v>1698.8</v>
      </c>
      <c r="F108" s="7">
        <v>138.19999999999999</v>
      </c>
      <c r="G108" s="7">
        <v>369.4</v>
      </c>
      <c r="H108" s="7">
        <v>122.4</v>
      </c>
      <c r="I108" s="7">
        <v>116</v>
      </c>
      <c r="J108" s="7">
        <v>823.50000000000011</v>
      </c>
    </row>
    <row r="109" spans="1:10" x14ac:dyDescent="0.25">
      <c r="A109" s="48" t="s">
        <v>104</v>
      </c>
      <c r="B109">
        <v>2015</v>
      </c>
      <c r="C109" s="50" t="s">
        <v>273</v>
      </c>
      <c r="D109" s="76" t="str">
        <f t="shared" si="1"/>
        <v>December 2015</v>
      </c>
      <c r="E109" s="7">
        <v>1686.1000000000001</v>
      </c>
      <c r="F109" s="7">
        <v>134.5</v>
      </c>
      <c r="G109" s="7">
        <v>383.5</v>
      </c>
      <c r="H109" s="7">
        <v>122.4</v>
      </c>
      <c r="I109" s="7">
        <v>122</v>
      </c>
      <c r="J109" s="7">
        <v>834.30000000000007</v>
      </c>
    </row>
    <row r="110" spans="1:10" x14ac:dyDescent="0.25">
      <c r="A110" s="48" t="s">
        <v>60</v>
      </c>
      <c r="B110">
        <v>2016</v>
      </c>
      <c r="C110" s="50" t="s">
        <v>62</v>
      </c>
      <c r="D110" s="76" t="str">
        <f t="shared" si="1"/>
        <v>January 2016</v>
      </c>
      <c r="E110" s="7">
        <v>1690.1000000000001</v>
      </c>
      <c r="F110" s="7">
        <v>133.6</v>
      </c>
      <c r="G110" s="7">
        <v>394.70000000000005</v>
      </c>
      <c r="H110" s="7">
        <v>123.4</v>
      </c>
      <c r="I110" s="7">
        <v>126.2</v>
      </c>
      <c r="J110" s="7">
        <v>846.5</v>
      </c>
    </row>
    <row r="111" spans="1:10" x14ac:dyDescent="0.25">
      <c r="A111" s="48" t="s">
        <v>85</v>
      </c>
      <c r="B111">
        <v>2016</v>
      </c>
      <c r="C111" s="50" t="s">
        <v>62</v>
      </c>
      <c r="D111" s="76" t="str">
        <f t="shared" si="1"/>
        <v>January 2016</v>
      </c>
      <c r="E111" s="7">
        <v>1701.4</v>
      </c>
      <c r="F111" s="7">
        <v>139.5</v>
      </c>
      <c r="G111" s="7">
        <v>370.5</v>
      </c>
      <c r="H111" s="7">
        <v>123.4</v>
      </c>
      <c r="I111" s="7">
        <v>116.9</v>
      </c>
      <c r="J111" s="7">
        <v>825.3</v>
      </c>
    </row>
    <row r="112" spans="1:10" x14ac:dyDescent="0.25">
      <c r="A112" s="48" t="s">
        <v>104</v>
      </c>
      <c r="B112">
        <v>2016</v>
      </c>
      <c r="C112" s="50" t="s">
        <v>62</v>
      </c>
      <c r="D112" s="76" t="str">
        <f t="shared" si="1"/>
        <v>January 2016</v>
      </c>
      <c r="E112" s="7">
        <v>1691.7</v>
      </c>
      <c r="F112" s="7">
        <v>135.19999999999999</v>
      </c>
      <c r="G112" s="7">
        <v>384.9</v>
      </c>
      <c r="H112" s="7">
        <v>123.4</v>
      </c>
      <c r="I112" s="7">
        <v>122.7</v>
      </c>
      <c r="J112" s="7">
        <v>836.4</v>
      </c>
    </row>
    <row r="113" spans="1:10" x14ac:dyDescent="0.25">
      <c r="A113" s="48" t="s">
        <v>60</v>
      </c>
      <c r="B113">
        <v>2016</v>
      </c>
      <c r="C113" s="50" t="s">
        <v>116</v>
      </c>
      <c r="D113" s="76" t="str">
        <f t="shared" si="1"/>
        <v>February 2016</v>
      </c>
      <c r="E113" s="7">
        <v>1682.6</v>
      </c>
      <c r="F113" s="7">
        <v>134.4</v>
      </c>
      <c r="G113" s="7">
        <v>397.1</v>
      </c>
      <c r="H113" s="7">
        <v>124.4</v>
      </c>
      <c r="I113" s="7">
        <v>127.5</v>
      </c>
      <c r="J113" s="7">
        <v>852.39999999999986</v>
      </c>
    </row>
    <row r="114" spans="1:10" x14ac:dyDescent="0.25">
      <c r="A114" s="48" t="s">
        <v>85</v>
      </c>
      <c r="B114">
        <v>2016</v>
      </c>
      <c r="C114" s="50" t="s">
        <v>116</v>
      </c>
      <c r="D114" s="76" t="str">
        <f t="shared" si="1"/>
        <v>February 2016</v>
      </c>
      <c r="E114" s="7">
        <v>1676.1</v>
      </c>
      <c r="F114" s="7">
        <v>140</v>
      </c>
      <c r="G114" s="7">
        <v>371.6</v>
      </c>
      <c r="H114" s="7">
        <v>124.4</v>
      </c>
      <c r="I114" s="7">
        <v>116</v>
      </c>
      <c r="J114" s="7">
        <v>828.90000000000009</v>
      </c>
    </row>
    <row r="115" spans="1:10" x14ac:dyDescent="0.25">
      <c r="A115" s="48" t="s">
        <v>104</v>
      </c>
      <c r="B115">
        <v>2016</v>
      </c>
      <c r="C115" s="50" t="s">
        <v>116</v>
      </c>
      <c r="D115" s="76" t="str">
        <f t="shared" si="1"/>
        <v>February 2016</v>
      </c>
      <c r="E115" s="7">
        <v>1678.1</v>
      </c>
      <c r="F115" s="7">
        <v>135.9</v>
      </c>
      <c r="G115" s="7">
        <v>386.9</v>
      </c>
      <c r="H115" s="7">
        <v>124.4</v>
      </c>
      <c r="I115" s="7">
        <v>123.1</v>
      </c>
      <c r="J115" s="7">
        <v>841.1</v>
      </c>
    </row>
    <row r="116" spans="1:10" x14ac:dyDescent="0.25">
      <c r="A116" s="48" t="s">
        <v>60</v>
      </c>
      <c r="B116">
        <v>2016</v>
      </c>
      <c r="C116" s="50" t="s">
        <v>138</v>
      </c>
      <c r="D116" s="76" t="str">
        <f t="shared" si="1"/>
        <v>March 2016</v>
      </c>
      <c r="E116" s="7">
        <v>1682.7000000000003</v>
      </c>
      <c r="F116" s="7">
        <v>135</v>
      </c>
      <c r="G116" s="7">
        <v>398.40000000000003</v>
      </c>
      <c r="H116" s="7">
        <v>124.9</v>
      </c>
      <c r="I116" s="7">
        <v>127</v>
      </c>
      <c r="J116" s="7">
        <v>854.6</v>
      </c>
    </row>
    <row r="117" spans="1:10" x14ac:dyDescent="0.25">
      <c r="A117" s="48" t="s">
        <v>85</v>
      </c>
      <c r="B117">
        <v>2016</v>
      </c>
      <c r="C117" s="50" t="s">
        <v>138</v>
      </c>
      <c r="D117" s="76" t="str">
        <f t="shared" si="1"/>
        <v>March 2016</v>
      </c>
      <c r="E117" s="7">
        <v>1667.6000000000001</v>
      </c>
      <c r="F117" s="7">
        <v>140.6</v>
      </c>
      <c r="G117" s="7">
        <v>372.2</v>
      </c>
      <c r="H117" s="7">
        <v>124.9</v>
      </c>
      <c r="I117" s="7">
        <v>114.8</v>
      </c>
      <c r="J117" s="7">
        <v>830.4</v>
      </c>
    </row>
    <row r="118" spans="1:10" x14ac:dyDescent="0.25">
      <c r="A118" s="48" t="s">
        <v>104</v>
      </c>
      <c r="B118">
        <v>2016</v>
      </c>
      <c r="C118" s="50" t="s">
        <v>138</v>
      </c>
      <c r="D118" s="76" t="str">
        <f t="shared" si="1"/>
        <v>March 2016</v>
      </c>
      <c r="E118" s="7">
        <v>1675.2</v>
      </c>
      <c r="F118" s="7">
        <v>136.5</v>
      </c>
      <c r="G118" s="7">
        <v>387.9</v>
      </c>
      <c r="H118" s="7">
        <v>124.9</v>
      </c>
      <c r="I118" s="7">
        <v>122.4</v>
      </c>
      <c r="J118" s="7">
        <v>842.99999999999989</v>
      </c>
    </row>
    <row r="119" spans="1:10" x14ac:dyDescent="0.25">
      <c r="A119" s="48" t="s">
        <v>60</v>
      </c>
      <c r="B119">
        <v>2016</v>
      </c>
      <c r="C119" s="50" t="s">
        <v>154</v>
      </c>
      <c r="D119" s="76" t="str">
        <f t="shared" si="1"/>
        <v>April 2016</v>
      </c>
      <c r="E119" s="7">
        <v>1701.6000000000004</v>
      </c>
      <c r="F119" s="7">
        <v>135.5</v>
      </c>
      <c r="G119" s="7">
        <v>400</v>
      </c>
      <c r="H119" s="7">
        <v>125.6</v>
      </c>
      <c r="I119" s="7">
        <v>127</v>
      </c>
      <c r="J119" s="7">
        <v>858.80000000000007</v>
      </c>
    </row>
    <row r="120" spans="1:10" x14ac:dyDescent="0.25">
      <c r="A120" s="48" t="s">
        <v>85</v>
      </c>
      <c r="B120">
        <v>2016</v>
      </c>
      <c r="C120" s="50" t="s">
        <v>154</v>
      </c>
      <c r="D120" s="76" t="str">
        <f t="shared" si="1"/>
        <v>April 2016</v>
      </c>
      <c r="E120" s="7">
        <v>1706.3</v>
      </c>
      <c r="F120" s="7">
        <v>141.5</v>
      </c>
      <c r="G120" s="7">
        <v>373.1</v>
      </c>
      <c r="H120" s="7">
        <v>125.6</v>
      </c>
      <c r="I120" s="7">
        <v>114.6</v>
      </c>
      <c r="J120" s="7">
        <v>835.7</v>
      </c>
    </row>
    <row r="121" spans="1:10" x14ac:dyDescent="0.25">
      <c r="A121" s="48" t="s">
        <v>104</v>
      </c>
      <c r="B121">
        <v>2016</v>
      </c>
      <c r="C121" s="50" t="s">
        <v>154</v>
      </c>
      <c r="D121" s="76" t="str">
        <f>C121&amp;" "&amp;B121</f>
        <v>April 2016</v>
      </c>
      <c r="E121" s="7">
        <v>1701.3</v>
      </c>
      <c r="F121" s="7">
        <v>137.1</v>
      </c>
      <c r="G121" s="7">
        <v>389.20000000000005</v>
      </c>
      <c r="H121" s="7">
        <v>125.6</v>
      </c>
      <c r="I121" s="7">
        <v>122.3</v>
      </c>
      <c r="J121" s="7">
        <v>847.7</v>
      </c>
    </row>
    <row r="122" spans="1:10" x14ac:dyDescent="0.25">
      <c r="A122" s="48" t="s">
        <v>60</v>
      </c>
      <c r="B122">
        <v>2016</v>
      </c>
      <c r="C122" s="50" t="s">
        <v>167</v>
      </c>
      <c r="D122" s="76" t="str">
        <f t="shared" si="1"/>
        <v>May 2016</v>
      </c>
      <c r="E122" s="7">
        <v>1723.6999999999998</v>
      </c>
      <c r="F122" s="7">
        <v>136</v>
      </c>
      <c r="G122" s="7">
        <v>401.3</v>
      </c>
      <c r="H122" s="7">
        <v>126</v>
      </c>
      <c r="I122" s="7">
        <v>127.4</v>
      </c>
      <c r="J122" s="7">
        <v>864.30000000000007</v>
      </c>
    </row>
    <row r="123" spans="1:10" x14ac:dyDescent="0.25">
      <c r="A123" s="48" t="s">
        <v>85</v>
      </c>
      <c r="B123">
        <v>2016</v>
      </c>
      <c r="C123" s="50" t="s">
        <v>167</v>
      </c>
      <c r="D123" s="76" t="str">
        <f t="shared" si="1"/>
        <v>May 2016</v>
      </c>
      <c r="E123" s="7">
        <v>1746.7999999999997</v>
      </c>
      <c r="F123" s="7">
        <v>142.19999999999999</v>
      </c>
      <c r="G123" s="7">
        <v>374.1</v>
      </c>
      <c r="H123" s="7">
        <v>126</v>
      </c>
      <c r="I123" s="7">
        <v>115</v>
      </c>
      <c r="J123" s="7">
        <v>839.2</v>
      </c>
    </row>
    <row r="124" spans="1:10" x14ac:dyDescent="0.25">
      <c r="A124" s="48" t="s">
        <v>104</v>
      </c>
      <c r="B124">
        <v>2016</v>
      </c>
      <c r="C124" s="50" t="s">
        <v>167</v>
      </c>
      <c r="D124" s="76" t="str">
        <f t="shared" si="1"/>
        <v>May 2016</v>
      </c>
      <c r="E124" s="7">
        <v>1730.4</v>
      </c>
      <c r="F124" s="7">
        <v>137.69999999999999</v>
      </c>
      <c r="G124" s="7">
        <v>390.4</v>
      </c>
      <c r="H124" s="7">
        <v>126</v>
      </c>
      <c r="I124" s="7">
        <v>122.7</v>
      </c>
      <c r="J124" s="7">
        <v>852.40000000000009</v>
      </c>
    </row>
    <row r="125" spans="1:10" x14ac:dyDescent="0.25">
      <c r="A125" s="48" t="s">
        <v>60</v>
      </c>
      <c r="B125">
        <v>2016</v>
      </c>
      <c r="C125" s="50" t="s">
        <v>177</v>
      </c>
      <c r="D125" s="76" t="str">
        <f t="shared" si="1"/>
        <v>June 2016</v>
      </c>
      <c r="E125" s="7">
        <v>1748.6</v>
      </c>
      <c r="F125" s="7">
        <v>137.19999999999999</v>
      </c>
      <c r="G125" s="7">
        <v>403.5</v>
      </c>
      <c r="H125" s="7">
        <v>125.5</v>
      </c>
      <c r="I125" s="7">
        <v>128</v>
      </c>
      <c r="J125" s="7">
        <v>869.29999999999984</v>
      </c>
    </row>
    <row r="126" spans="1:10" x14ac:dyDescent="0.25">
      <c r="A126" s="48" t="s">
        <v>85</v>
      </c>
      <c r="B126">
        <v>2016</v>
      </c>
      <c r="C126" s="50" t="s">
        <v>177</v>
      </c>
      <c r="D126" s="76" t="str">
        <f t="shared" si="1"/>
        <v>June 2016</v>
      </c>
      <c r="E126" s="7">
        <v>1787.0000000000002</v>
      </c>
      <c r="F126" s="7">
        <v>142.69999999999999</v>
      </c>
      <c r="G126" s="7">
        <v>375.29999999999995</v>
      </c>
      <c r="H126" s="7">
        <v>125.5</v>
      </c>
      <c r="I126" s="7">
        <v>115.5</v>
      </c>
      <c r="J126" s="7">
        <v>843.69999999999993</v>
      </c>
    </row>
    <row r="127" spans="1:10" x14ac:dyDescent="0.25">
      <c r="A127" s="48" t="s">
        <v>104</v>
      </c>
      <c r="B127">
        <v>2016</v>
      </c>
      <c r="C127" s="50" t="s">
        <v>177</v>
      </c>
      <c r="D127" s="76" t="str">
        <f t="shared" si="1"/>
        <v>June 2016</v>
      </c>
      <c r="E127" s="7">
        <v>1760.6</v>
      </c>
      <c r="F127" s="7">
        <v>138.69999999999999</v>
      </c>
      <c r="G127" s="7">
        <v>392.1</v>
      </c>
      <c r="H127" s="7">
        <v>125.5</v>
      </c>
      <c r="I127" s="7">
        <v>123.3</v>
      </c>
      <c r="J127" s="7">
        <v>856.99999999999989</v>
      </c>
    </row>
    <row r="128" spans="1:10" x14ac:dyDescent="0.25">
      <c r="A128" s="48" t="s">
        <v>60</v>
      </c>
      <c r="B128">
        <v>2016</v>
      </c>
      <c r="C128" s="50" t="s">
        <v>194</v>
      </c>
      <c r="D128" s="76" t="str">
        <f t="shared" si="1"/>
        <v>July 2016</v>
      </c>
      <c r="E128" s="7">
        <v>1770.2999999999997</v>
      </c>
      <c r="F128" s="7">
        <v>138</v>
      </c>
      <c r="G128" s="7">
        <v>405.9</v>
      </c>
      <c r="H128" s="7">
        <v>126.4</v>
      </c>
      <c r="I128" s="7">
        <v>128.19999999999999</v>
      </c>
      <c r="J128" s="7">
        <v>873.8</v>
      </c>
    </row>
    <row r="129" spans="1:10" x14ac:dyDescent="0.25">
      <c r="A129" s="48" t="s">
        <v>85</v>
      </c>
      <c r="B129">
        <v>2016</v>
      </c>
      <c r="C129" s="50" t="s">
        <v>194</v>
      </c>
      <c r="D129" s="76" t="str">
        <f t="shared" si="1"/>
        <v>July 2016</v>
      </c>
      <c r="E129" s="7">
        <v>1811.5000000000002</v>
      </c>
      <c r="F129" s="7">
        <v>142.9</v>
      </c>
      <c r="G129" s="7">
        <v>375.9</v>
      </c>
      <c r="H129" s="7">
        <v>126.4</v>
      </c>
      <c r="I129" s="7">
        <v>115.5</v>
      </c>
      <c r="J129" s="7">
        <v>847.1</v>
      </c>
    </row>
    <row r="130" spans="1:10" x14ac:dyDescent="0.25">
      <c r="A130" s="48" t="s">
        <v>104</v>
      </c>
      <c r="B130">
        <v>2016</v>
      </c>
      <c r="C130" s="50" t="s">
        <v>194</v>
      </c>
      <c r="D130" s="76" t="str">
        <f t="shared" ref="D130:D193" si="2">C130&amp;" "&amp;B130</f>
        <v>July 2016</v>
      </c>
      <c r="E130" s="7">
        <v>1783.5</v>
      </c>
      <c r="F130" s="7">
        <v>139.30000000000001</v>
      </c>
      <c r="G130" s="7">
        <v>393.8</v>
      </c>
      <c r="H130" s="7">
        <v>126.4</v>
      </c>
      <c r="I130" s="7">
        <v>123.4</v>
      </c>
      <c r="J130" s="7">
        <v>860.9</v>
      </c>
    </row>
    <row r="131" spans="1:10" x14ac:dyDescent="0.25">
      <c r="A131" s="48" t="s">
        <v>60</v>
      </c>
      <c r="B131">
        <v>2016</v>
      </c>
      <c r="C131" s="50" t="s">
        <v>213</v>
      </c>
      <c r="D131" s="76" t="str">
        <f t="shared" si="2"/>
        <v>August 2016</v>
      </c>
      <c r="E131" s="7">
        <v>1777.4999999999998</v>
      </c>
      <c r="F131" s="7">
        <v>138.9</v>
      </c>
      <c r="G131" s="7">
        <v>407.9</v>
      </c>
      <c r="H131" s="7">
        <v>127.3</v>
      </c>
      <c r="I131" s="7">
        <v>129.1</v>
      </c>
      <c r="J131" s="7">
        <v>877.2</v>
      </c>
    </row>
    <row r="132" spans="1:10" x14ac:dyDescent="0.25">
      <c r="A132" s="48" t="s">
        <v>85</v>
      </c>
      <c r="B132">
        <v>2016</v>
      </c>
      <c r="C132" s="50" t="s">
        <v>213</v>
      </c>
      <c r="D132" s="76" t="str">
        <f t="shared" si="2"/>
        <v>August 2016</v>
      </c>
      <c r="E132" s="7">
        <v>1783.9999999999995</v>
      </c>
      <c r="F132" s="7">
        <v>143.6</v>
      </c>
      <c r="G132" s="7">
        <v>377</v>
      </c>
      <c r="H132" s="7">
        <v>127.3</v>
      </c>
      <c r="I132" s="7">
        <v>114.7</v>
      </c>
      <c r="J132" s="7">
        <v>848.4</v>
      </c>
    </row>
    <row r="133" spans="1:10" x14ac:dyDescent="0.25">
      <c r="A133" s="48" t="s">
        <v>104</v>
      </c>
      <c r="B133">
        <v>2016</v>
      </c>
      <c r="C133" s="50" t="s">
        <v>213</v>
      </c>
      <c r="D133" s="76" t="str">
        <f t="shared" si="2"/>
        <v>August 2016</v>
      </c>
      <c r="E133" s="7">
        <v>1777.9</v>
      </c>
      <c r="F133" s="7">
        <v>140.19999999999999</v>
      </c>
      <c r="G133" s="7">
        <v>395.49999999999994</v>
      </c>
      <c r="H133" s="7">
        <v>127.3</v>
      </c>
      <c r="I133" s="7">
        <v>123.6</v>
      </c>
      <c r="J133" s="7">
        <v>863.3</v>
      </c>
    </row>
    <row r="134" spans="1:10" x14ac:dyDescent="0.25">
      <c r="A134" s="48" t="s">
        <v>60</v>
      </c>
      <c r="B134">
        <v>2016</v>
      </c>
      <c r="C134" s="50" t="s">
        <v>228</v>
      </c>
      <c r="D134" s="76" t="str">
        <f t="shared" si="2"/>
        <v>September 2016</v>
      </c>
      <c r="E134" s="7">
        <v>1770.7</v>
      </c>
      <c r="F134" s="7">
        <v>139.9</v>
      </c>
      <c r="G134" s="7">
        <v>409.8</v>
      </c>
      <c r="H134" s="7">
        <v>127.9</v>
      </c>
      <c r="I134" s="7">
        <v>129.69999999999999</v>
      </c>
      <c r="J134" s="7">
        <v>881.49999999999989</v>
      </c>
    </row>
    <row r="135" spans="1:10" x14ac:dyDescent="0.25">
      <c r="A135" s="48" t="s">
        <v>85</v>
      </c>
      <c r="B135">
        <v>2016</v>
      </c>
      <c r="C135" s="50" t="s">
        <v>228</v>
      </c>
      <c r="D135" s="76" t="str">
        <f t="shared" si="2"/>
        <v>September 2016</v>
      </c>
      <c r="E135" s="7">
        <v>1756.3999999999996</v>
      </c>
      <c r="F135" s="7">
        <v>143.9</v>
      </c>
      <c r="G135" s="7">
        <v>378</v>
      </c>
      <c r="H135" s="7">
        <v>127.9</v>
      </c>
      <c r="I135" s="7">
        <v>114.8</v>
      </c>
      <c r="J135" s="7">
        <v>851.6</v>
      </c>
    </row>
    <row r="136" spans="1:10" x14ac:dyDescent="0.25">
      <c r="A136" s="48" t="s">
        <v>104</v>
      </c>
      <c r="B136">
        <v>2016</v>
      </c>
      <c r="C136" s="50" t="s">
        <v>228</v>
      </c>
      <c r="D136" s="76" t="str">
        <f t="shared" si="2"/>
        <v>September 2016</v>
      </c>
      <c r="E136" s="7">
        <v>1763.6999999999998</v>
      </c>
      <c r="F136" s="7">
        <v>141</v>
      </c>
      <c r="G136" s="7">
        <v>397</v>
      </c>
      <c r="H136" s="7">
        <v>127.9</v>
      </c>
      <c r="I136" s="7">
        <v>124.1</v>
      </c>
      <c r="J136" s="7">
        <v>867.19999999999993</v>
      </c>
    </row>
    <row r="137" spans="1:10" x14ac:dyDescent="0.25">
      <c r="A137" s="48" t="s">
        <v>60</v>
      </c>
      <c r="B137">
        <v>2016</v>
      </c>
      <c r="C137" s="50" t="s">
        <v>238</v>
      </c>
      <c r="D137" s="76" t="str">
        <f t="shared" si="2"/>
        <v>October 2016</v>
      </c>
      <c r="E137" s="7">
        <v>1771.8000000000002</v>
      </c>
      <c r="F137" s="7">
        <v>140.9</v>
      </c>
      <c r="G137" s="7">
        <v>412.7</v>
      </c>
      <c r="H137" s="7">
        <v>128.69999999999999</v>
      </c>
      <c r="I137" s="7">
        <v>129.80000000000001</v>
      </c>
      <c r="J137" s="7">
        <v>886.5</v>
      </c>
    </row>
    <row r="138" spans="1:10" x14ac:dyDescent="0.25">
      <c r="A138" s="48" t="s">
        <v>85</v>
      </c>
      <c r="B138">
        <v>2016</v>
      </c>
      <c r="C138" s="50" t="s">
        <v>238</v>
      </c>
      <c r="D138" s="76" t="str">
        <f t="shared" si="2"/>
        <v>October 2016</v>
      </c>
      <c r="E138" s="7">
        <v>1762.8999999999999</v>
      </c>
      <c r="F138" s="7">
        <v>144.30000000000001</v>
      </c>
      <c r="G138" s="7">
        <v>379</v>
      </c>
      <c r="H138" s="7">
        <v>128.69999999999999</v>
      </c>
      <c r="I138" s="7">
        <v>115.2</v>
      </c>
      <c r="J138" s="7">
        <v>853.9</v>
      </c>
    </row>
    <row r="139" spans="1:10" x14ac:dyDescent="0.25">
      <c r="A139" s="48" t="s">
        <v>104</v>
      </c>
      <c r="B139">
        <v>2016</v>
      </c>
      <c r="C139" s="50" t="s">
        <v>238</v>
      </c>
      <c r="D139" s="76" t="str">
        <f t="shared" si="2"/>
        <v>October 2016</v>
      </c>
      <c r="E139" s="7">
        <v>1766.7999999999995</v>
      </c>
      <c r="F139" s="7">
        <v>141.80000000000001</v>
      </c>
      <c r="G139" s="7">
        <v>399.1</v>
      </c>
      <c r="H139" s="7">
        <v>128.69999999999999</v>
      </c>
      <c r="I139" s="7">
        <v>124.3</v>
      </c>
      <c r="J139" s="7">
        <v>871.1</v>
      </c>
    </row>
    <row r="140" spans="1:10" x14ac:dyDescent="0.25">
      <c r="A140" s="48" t="s">
        <v>60</v>
      </c>
      <c r="B140">
        <v>2016</v>
      </c>
      <c r="C140" s="50" t="s">
        <v>264</v>
      </c>
      <c r="D140" s="76" t="str">
        <f t="shared" si="2"/>
        <v>November 2016</v>
      </c>
      <c r="E140" s="7">
        <v>1764.6</v>
      </c>
      <c r="F140" s="7">
        <v>141.19999999999999</v>
      </c>
      <c r="G140" s="7">
        <v>413.59999999999997</v>
      </c>
      <c r="H140" s="7">
        <v>129.1</v>
      </c>
      <c r="I140" s="7">
        <v>130.30000000000001</v>
      </c>
      <c r="J140" s="7">
        <v>889.6</v>
      </c>
    </row>
    <row r="141" spans="1:10" x14ac:dyDescent="0.25">
      <c r="A141" s="48" t="s">
        <v>85</v>
      </c>
      <c r="B141">
        <v>2016</v>
      </c>
      <c r="C141" s="50" t="s">
        <v>264</v>
      </c>
      <c r="D141" s="76" t="str">
        <f t="shared" si="2"/>
        <v>November 2016</v>
      </c>
      <c r="E141" s="7">
        <v>1755.2</v>
      </c>
      <c r="F141" s="7">
        <v>144.30000000000001</v>
      </c>
      <c r="G141" s="7">
        <v>380.2</v>
      </c>
      <c r="H141" s="7">
        <v>129.1</v>
      </c>
      <c r="I141" s="7">
        <v>116.2</v>
      </c>
      <c r="J141" s="7">
        <v>856.59999999999991</v>
      </c>
    </row>
    <row r="142" spans="1:10" x14ac:dyDescent="0.25">
      <c r="A142" s="48" t="s">
        <v>104</v>
      </c>
      <c r="B142">
        <v>2016</v>
      </c>
      <c r="C142" s="50" t="s">
        <v>264</v>
      </c>
      <c r="D142" s="76" t="str">
        <f t="shared" si="2"/>
        <v>November 2016</v>
      </c>
      <c r="E142" s="7">
        <v>1759.8</v>
      </c>
      <c r="F142" s="7">
        <v>142</v>
      </c>
      <c r="G142" s="7">
        <v>400.1</v>
      </c>
      <c r="H142" s="7">
        <v>129.1</v>
      </c>
      <c r="I142" s="7">
        <v>125</v>
      </c>
      <c r="J142" s="7">
        <v>873.9</v>
      </c>
    </row>
    <row r="143" spans="1:10" x14ac:dyDescent="0.25">
      <c r="A143" s="48" t="s">
        <v>60</v>
      </c>
      <c r="B143">
        <v>2016</v>
      </c>
      <c r="C143" s="50" t="s">
        <v>273</v>
      </c>
      <c r="D143" s="76" t="str">
        <f t="shared" si="2"/>
        <v>December 2016</v>
      </c>
      <c r="E143" s="7">
        <v>1749.1</v>
      </c>
      <c r="F143" s="7">
        <v>142.4</v>
      </c>
      <c r="G143" s="7">
        <v>415.3</v>
      </c>
      <c r="H143" s="7">
        <v>128.5</v>
      </c>
      <c r="I143" s="7">
        <v>132</v>
      </c>
      <c r="J143" s="7">
        <v>890.9</v>
      </c>
    </row>
    <row r="144" spans="1:10" x14ac:dyDescent="0.25">
      <c r="A144" s="48" t="s">
        <v>85</v>
      </c>
      <c r="B144">
        <v>2016</v>
      </c>
      <c r="C144" s="50" t="s">
        <v>273</v>
      </c>
      <c r="D144" s="76" t="str">
        <f t="shared" si="2"/>
        <v>December 2016</v>
      </c>
      <c r="E144" s="7">
        <v>1729.8</v>
      </c>
      <c r="F144" s="7">
        <v>145</v>
      </c>
      <c r="G144" s="7">
        <v>381</v>
      </c>
      <c r="H144" s="7">
        <v>128.5</v>
      </c>
      <c r="I144" s="7">
        <v>117.8</v>
      </c>
      <c r="J144" s="7">
        <v>856.4</v>
      </c>
    </row>
    <row r="145" spans="1:10" x14ac:dyDescent="0.25">
      <c r="A145" s="48" t="s">
        <v>104</v>
      </c>
      <c r="B145">
        <v>2016</v>
      </c>
      <c r="C145" s="50" t="s">
        <v>273</v>
      </c>
      <c r="D145" s="76" t="str">
        <f t="shared" si="2"/>
        <v>December 2016</v>
      </c>
      <c r="E145" s="7">
        <v>1740.7</v>
      </c>
      <c r="F145" s="7">
        <v>143.1</v>
      </c>
      <c r="G145" s="7">
        <v>401.5</v>
      </c>
      <c r="H145" s="7">
        <v>128.5</v>
      </c>
      <c r="I145" s="7">
        <v>126.6</v>
      </c>
      <c r="J145" s="7">
        <v>874.4</v>
      </c>
    </row>
    <row r="146" spans="1:10" x14ac:dyDescent="0.25">
      <c r="A146" s="48" t="s">
        <v>60</v>
      </c>
      <c r="B146">
        <v>2017</v>
      </c>
      <c r="C146" s="50" t="s">
        <v>62</v>
      </c>
      <c r="D146" s="76" t="str">
        <f t="shared" si="2"/>
        <v>January 2017</v>
      </c>
      <c r="E146" s="7">
        <v>1737.3000000000002</v>
      </c>
      <c r="F146" s="7">
        <v>143.1</v>
      </c>
      <c r="G146" s="7">
        <v>416.5</v>
      </c>
      <c r="H146" s="7">
        <v>129.6</v>
      </c>
      <c r="I146" s="7">
        <v>132.1</v>
      </c>
      <c r="J146" s="7">
        <v>892.7</v>
      </c>
    </row>
    <row r="147" spans="1:10" x14ac:dyDescent="0.25">
      <c r="A147" s="48" t="s">
        <v>85</v>
      </c>
      <c r="B147">
        <v>2017</v>
      </c>
      <c r="C147" s="50" t="s">
        <v>62</v>
      </c>
      <c r="D147" s="76" t="str">
        <f t="shared" si="2"/>
        <v>January 2017</v>
      </c>
      <c r="E147" s="7">
        <v>1713.2</v>
      </c>
      <c r="F147" s="7">
        <v>145.6</v>
      </c>
      <c r="G147" s="7">
        <v>381.5</v>
      </c>
      <c r="H147" s="7">
        <v>129.6</v>
      </c>
      <c r="I147" s="7">
        <v>118</v>
      </c>
      <c r="J147" s="7">
        <v>860.3</v>
      </c>
    </row>
    <row r="148" spans="1:10" x14ac:dyDescent="0.25">
      <c r="A148" s="48" t="s">
        <v>104</v>
      </c>
      <c r="B148">
        <v>2017</v>
      </c>
      <c r="C148" s="50" t="s">
        <v>62</v>
      </c>
      <c r="D148" s="76" t="str">
        <f t="shared" si="2"/>
        <v>January 2017</v>
      </c>
      <c r="E148" s="7">
        <v>1727.2999999999995</v>
      </c>
      <c r="F148" s="7">
        <v>143.80000000000001</v>
      </c>
      <c r="G148" s="7">
        <v>402.4</v>
      </c>
      <c r="H148" s="7">
        <v>129.6</v>
      </c>
      <c r="I148" s="7">
        <v>126.8</v>
      </c>
      <c r="J148" s="7">
        <v>877.1</v>
      </c>
    </row>
    <row r="149" spans="1:10" x14ac:dyDescent="0.25">
      <c r="A149" s="48" t="s">
        <v>60</v>
      </c>
      <c r="B149">
        <v>2017</v>
      </c>
      <c r="C149" s="50" t="s">
        <v>116</v>
      </c>
      <c r="D149" s="76" t="str">
        <f t="shared" si="2"/>
        <v>February 2017</v>
      </c>
      <c r="E149" s="7">
        <v>1734.5000000000002</v>
      </c>
      <c r="F149" s="7">
        <v>143.69999999999999</v>
      </c>
      <c r="G149" s="7">
        <v>416.90000000000003</v>
      </c>
      <c r="H149" s="7">
        <v>130.5</v>
      </c>
      <c r="I149" s="7">
        <v>133.19999999999999</v>
      </c>
      <c r="J149" s="7">
        <v>896</v>
      </c>
    </row>
    <row r="150" spans="1:10" x14ac:dyDescent="0.25">
      <c r="A150" s="48" t="s">
        <v>85</v>
      </c>
      <c r="B150">
        <v>2017</v>
      </c>
      <c r="C150" s="50" t="s">
        <v>116</v>
      </c>
      <c r="D150" s="76" t="str">
        <f t="shared" si="2"/>
        <v>February 2017</v>
      </c>
      <c r="E150" s="7">
        <v>1705.3000000000002</v>
      </c>
      <c r="F150" s="7">
        <v>146.30000000000001</v>
      </c>
      <c r="G150" s="7">
        <v>382.3</v>
      </c>
      <c r="H150" s="7">
        <v>130.5</v>
      </c>
      <c r="I150" s="7">
        <v>119.2</v>
      </c>
      <c r="J150" s="7">
        <v>862.4</v>
      </c>
    </row>
    <row r="151" spans="1:10" x14ac:dyDescent="0.25">
      <c r="A151" s="48" t="s">
        <v>104</v>
      </c>
      <c r="B151">
        <v>2017</v>
      </c>
      <c r="C151" s="50" t="s">
        <v>116</v>
      </c>
      <c r="D151" s="76" t="str">
        <f t="shared" si="2"/>
        <v>February 2017</v>
      </c>
      <c r="E151" s="7">
        <v>1722.3000000000002</v>
      </c>
      <c r="F151" s="7">
        <v>144.4</v>
      </c>
      <c r="G151" s="7">
        <v>403</v>
      </c>
      <c r="H151" s="7">
        <v>130.5</v>
      </c>
      <c r="I151" s="7">
        <v>127.9</v>
      </c>
      <c r="J151" s="7">
        <v>879.9</v>
      </c>
    </row>
    <row r="152" spans="1:10" x14ac:dyDescent="0.25">
      <c r="A152" s="48" t="s">
        <v>60</v>
      </c>
      <c r="B152">
        <v>2017</v>
      </c>
      <c r="C152" s="50" t="s">
        <v>138</v>
      </c>
      <c r="D152" s="76" t="str">
        <f t="shared" si="2"/>
        <v>March 2017</v>
      </c>
      <c r="E152" s="7">
        <v>1728.5000000000002</v>
      </c>
      <c r="F152" s="7">
        <v>144.19999999999999</v>
      </c>
      <c r="G152" s="7">
        <v>418.59999999999997</v>
      </c>
      <c r="H152" s="7">
        <v>131.1</v>
      </c>
      <c r="I152" s="7">
        <v>134.19999999999999</v>
      </c>
      <c r="J152" s="7">
        <v>898.69999999999993</v>
      </c>
    </row>
    <row r="153" spans="1:10" x14ac:dyDescent="0.25">
      <c r="A153" s="48" t="s">
        <v>85</v>
      </c>
      <c r="B153">
        <v>2017</v>
      </c>
      <c r="C153" s="50" t="s">
        <v>138</v>
      </c>
      <c r="D153" s="76" t="str">
        <f t="shared" si="2"/>
        <v>March 2017</v>
      </c>
      <c r="E153" s="7">
        <v>1705.6999999999998</v>
      </c>
      <c r="F153" s="7">
        <v>147.5</v>
      </c>
      <c r="G153" s="7">
        <v>383.20000000000005</v>
      </c>
      <c r="H153" s="7">
        <v>131.1</v>
      </c>
      <c r="I153" s="7">
        <v>120.8</v>
      </c>
      <c r="J153" s="7">
        <v>863.80000000000007</v>
      </c>
    </row>
    <row r="154" spans="1:10" x14ac:dyDescent="0.25">
      <c r="A154" s="48" t="s">
        <v>104</v>
      </c>
      <c r="B154">
        <v>2017</v>
      </c>
      <c r="C154" s="50" t="s">
        <v>138</v>
      </c>
      <c r="D154" s="76" t="str">
        <f t="shared" si="2"/>
        <v>March 2017</v>
      </c>
      <c r="E154" s="7">
        <v>1718.9</v>
      </c>
      <c r="F154" s="7">
        <v>145.1</v>
      </c>
      <c r="G154" s="7">
        <v>404.29999999999995</v>
      </c>
      <c r="H154" s="7">
        <v>131.1</v>
      </c>
      <c r="I154" s="7">
        <v>129.1</v>
      </c>
      <c r="J154" s="7">
        <v>882</v>
      </c>
    </row>
    <row r="155" spans="1:10" x14ac:dyDescent="0.25">
      <c r="A155" s="48" t="s">
        <v>60</v>
      </c>
      <c r="B155">
        <v>2017</v>
      </c>
      <c r="C155" s="50" t="s">
        <v>154</v>
      </c>
      <c r="D155" s="76" t="str">
        <f t="shared" si="2"/>
        <v>April 2017</v>
      </c>
      <c r="E155" s="7">
        <v>1726.3</v>
      </c>
      <c r="F155" s="7">
        <v>144.4</v>
      </c>
      <c r="G155" s="7">
        <v>420.80000000000007</v>
      </c>
      <c r="H155" s="7">
        <v>131.69999999999999</v>
      </c>
      <c r="I155" s="7">
        <v>135</v>
      </c>
      <c r="J155" s="7">
        <v>899.7</v>
      </c>
    </row>
    <row r="156" spans="1:10" x14ac:dyDescent="0.25">
      <c r="A156" s="48" t="s">
        <v>85</v>
      </c>
      <c r="B156">
        <v>2017</v>
      </c>
      <c r="C156" s="50" t="s">
        <v>154</v>
      </c>
      <c r="D156" s="76" t="str">
        <f t="shared" si="2"/>
        <v>April 2017</v>
      </c>
      <c r="E156" s="7">
        <v>1708.1</v>
      </c>
      <c r="F156" s="7">
        <v>148</v>
      </c>
      <c r="G156" s="7">
        <v>384.2</v>
      </c>
      <c r="H156" s="7">
        <v>131.69999999999999</v>
      </c>
      <c r="I156" s="7">
        <v>121.4</v>
      </c>
      <c r="J156" s="7">
        <v>864.6</v>
      </c>
    </row>
    <row r="157" spans="1:10" x14ac:dyDescent="0.25">
      <c r="A157" s="48" t="s">
        <v>104</v>
      </c>
      <c r="B157">
        <v>2017</v>
      </c>
      <c r="C157" s="50" t="s">
        <v>154</v>
      </c>
      <c r="D157" s="76" t="str">
        <f t="shared" si="2"/>
        <v>April 2017</v>
      </c>
      <c r="E157" s="7">
        <v>1718.4</v>
      </c>
      <c r="F157" s="7">
        <v>145.4</v>
      </c>
      <c r="G157" s="7">
        <v>406.1</v>
      </c>
      <c r="H157" s="7">
        <v>131.69999999999999</v>
      </c>
      <c r="I157" s="7">
        <v>129.80000000000001</v>
      </c>
      <c r="J157" s="7">
        <v>882.90000000000009</v>
      </c>
    </row>
    <row r="158" spans="1:10" x14ac:dyDescent="0.25">
      <c r="A158" s="48" t="s">
        <v>60</v>
      </c>
      <c r="B158">
        <v>2017</v>
      </c>
      <c r="C158" s="50" t="s">
        <v>167</v>
      </c>
      <c r="D158" s="76" t="str">
        <f t="shared" si="2"/>
        <v>May 2017</v>
      </c>
      <c r="E158" s="7">
        <v>1727.4999999999995</v>
      </c>
      <c r="F158" s="7">
        <v>145.5</v>
      </c>
      <c r="G158" s="7">
        <v>421.6</v>
      </c>
      <c r="H158" s="7">
        <v>132.1</v>
      </c>
      <c r="I158" s="7">
        <v>135</v>
      </c>
      <c r="J158" s="7">
        <v>903.00000000000011</v>
      </c>
    </row>
    <row r="159" spans="1:10" x14ac:dyDescent="0.25">
      <c r="A159" s="48" t="s">
        <v>85</v>
      </c>
      <c r="B159">
        <v>2017</v>
      </c>
      <c r="C159" s="50" t="s">
        <v>167</v>
      </c>
      <c r="D159" s="76" t="str">
        <f t="shared" si="2"/>
        <v>May 2017</v>
      </c>
      <c r="E159" s="7">
        <v>1709.6</v>
      </c>
      <c r="F159" s="7">
        <v>148.30000000000001</v>
      </c>
      <c r="G159" s="7">
        <v>384.9</v>
      </c>
      <c r="H159" s="7">
        <v>132.1</v>
      </c>
      <c r="I159" s="7">
        <v>120.1</v>
      </c>
      <c r="J159" s="7">
        <v>865.6</v>
      </c>
    </row>
    <row r="160" spans="1:10" x14ac:dyDescent="0.25">
      <c r="A160" s="48" t="s">
        <v>104</v>
      </c>
      <c r="B160">
        <v>2017</v>
      </c>
      <c r="C160" s="50" t="s">
        <v>167</v>
      </c>
      <c r="D160" s="76" t="str">
        <f t="shared" si="2"/>
        <v>May 2017</v>
      </c>
      <c r="E160" s="7">
        <v>1719.6000000000001</v>
      </c>
      <c r="F160" s="7">
        <v>146.19999999999999</v>
      </c>
      <c r="G160" s="7">
        <v>406.8</v>
      </c>
      <c r="H160" s="7">
        <v>132.1</v>
      </c>
      <c r="I160" s="7">
        <v>129.4</v>
      </c>
      <c r="J160" s="7">
        <v>884.8</v>
      </c>
    </row>
    <row r="161" spans="1:10" x14ac:dyDescent="0.25">
      <c r="A161" s="48" t="s">
        <v>60</v>
      </c>
      <c r="B161">
        <v>2017</v>
      </c>
      <c r="C161" s="50" t="s">
        <v>177</v>
      </c>
      <c r="D161" s="76" t="str">
        <f t="shared" si="2"/>
        <v>June 2017</v>
      </c>
      <c r="E161" s="7">
        <v>1738.8000000000002</v>
      </c>
      <c r="F161" s="7">
        <v>145.80000000000001</v>
      </c>
      <c r="G161" s="7">
        <v>423.09999999999997</v>
      </c>
      <c r="H161" s="7">
        <v>131.4</v>
      </c>
      <c r="I161" s="7">
        <v>134.80000000000001</v>
      </c>
      <c r="J161" s="7">
        <v>904.80000000000007</v>
      </c>
    </row>
    <row r="162" spans="1:10" x14ac:dyDescent="0.25">
      <c r="A162" s="48" t="s">
        <v>85</v>
      </c>
      <c r="B162">
        <v>2017</v>
      </c>
      <c r="C162" s="50" t="s">
        <v>177</v>
      </c>
      <c r="D162" s="76" t="str">
        <f t="shared" si="2"/>
        <v>June 2017</v>
      </c>
      <c r="E162" s="7">
        <v>1731.0000000000002</v>
      </c>
      <c r="F162" s="7">
        <v>148.6</v>
      </c>
      <c r="G162" s="7">
        <v>384.9</v>
      </c>
      <c r="H162" s="7">
        <v>131.4</v>
      </c>
      <c r="I162" s="7">
        <v>119</v>
      </c>
      <c r="J162" s="7">
        <v>866.90000000000009</v>
      </c>
    </row>
    <row r="163" spans="1:10" x14ac:dyDescent="0.25">
      <c r="A163" s="48" t="s">
        <v>104</v>
      </c>
      <c r="B163">
        <v>2017</v>
      </c>
      <c r="C163" s="50" t="s">
        <v>177</v>
      </c>
      <c r="D163" s="76" t="str">
        <f t="shared" si="2"/>
        <v>June 2017</v>
      </c>
      <c r="E163" s="7">
        <v>1734.7</v>
      </c>
      <c r="F163" s="7">
        <v>146.5</v>
      </c>
      <c r="G163" s="7">
        <v>407.7</v>
      </c>
      <c r="H163" s="7">
        <v>131.4</v>
      </c>
      <c r="I163" s="7">
        <v>128.80000000000001</v>
      </c>
      <c r="J163" s="7">
        <v>886.4</v>
      </c>
    </row>
    <row r="164" spans="1:10" x14ac:dyDescent="0.25">
      <c r="A164" s="48" t="s">
        <v>60</v>
      </c>
      <c r="B164">
        <v>2017</v>
      </c>
      <c r="C164" s="50" t="s">
        <v>194</v>
      </c>
      <c r="D164" s="76" t="str">
        <f t="shared" si="2"/>
        <v>July 2017</v>
      </c>
      <c r="E164" s="7">
        <v>1772.9</v>
      </c>
      <c r="F164" s="7">
        <v>147.4</v>
      </c>
      <c r="G164" s="7">
        <v>425.9</v>
      </c>
      <c r="H164" s="7">
        <v>132.6</v>
      </c>
      <c r="I164" s="7">
        <v>135.30000000000001</v>
      </c>
      <c r="J164" s="7">
        <v>909.5</v>
      </c>
    </row>
    <row r="165" spans="1:10" x14ac:dyDescent="0.25">
      <c r="A165" s="48" t="s">
        <v>85</v>
      </c>
      <c r="B165">
        <v>2017</v>
      </c>
      <c r="C165" s="50" t="s">
        <v>194</v>
      </c>
      <c r="D165" s="76" t="str">
        <f t="shared" si="2"/>
        <v>July 2017</v>
      </c>
      <c r="E165" s="7">
        <v>1768.1</v>
      </c>
      <c r="F165" s="7">
        <v>150.5</v>
      </c>
      <c r="G165" s="7">
        <v>385.70000000000005</v>
      </c>
      <c r="H165" s="7">
        <v>132.6</v>
      </c>
      <c r="I165" s="7">
        <v>119.7</v>
      </c>
      <c r="J165" s="7">
        <v>869.8</v>
      </c>
    </row>
    <row r="166" spans="1:10" x14ac:dyDescent="0.25">
      <c r="A166" s="48" t="s">
        <v>104</v>
      </c>
      <c r="B166">
        <v>2017</v>
      </c>
      <c r="C166" s="50" t="s">
        <v>194</v>
      </c>
      <c r="D166" s="76" t="str">
        <f t="shared" si="2"/>
        <v>July 2017</v>
      </c>
      <c r="E166" s="7">
        <v>1769.3999999999999</v>
      </c>
      <c r="F166" s="7">
        <v>148.19999999999999</v>
      </c>
      <c r="G166" s="7">
        <v>409.7</v>
      </c>
      <c r="H166" s="7">
        <v>132.6</v>
      </c>
      <c r="I166" s="7">
        <v>129.4</v>
      </c>
      <c r="J166" s="7">
        <v>890.2</v>
      </c>
    </row>
    <row r="167" spans="1:10" x14ac:dyDescent="0.25">
      <c r="A167" s="48" t="s">
        <v>60</v>
      </c>
      <c r="B167">
        <v>2017</v>
      </c>
      <c r="C167" s="50" t="s">
        <v>213</v>
      </c>
      <c r="D167" s="76" t="str">
        <f t="shared" si="2"/>
        <v>August 2017</v>
      </c>
      <c r="E167" s="7">
        <v>1792.4999999999998</v>
      </c>
      <c r="F167" s="7">
        <v>149</v>
      </c>
      <c r="G167" s="7">
        <v>429</v>
      </c>
      <c r="H167" s="7">
        <v>134.4</v>
      </c>
      <c r="I167" s="7">
        <v>136.4</v>
      </c>
      <c r="J167" s="7">
        <v>917.39999999999986</v>
      </c>
    </row>
    <row r="168" spans="1:10" x14ac:dyDescent="0.25">
      <c r="A168" s="48" t="s">
        <v>85</v>
      </c>
      <c r="B168">
        <v>2017</v>
      </c>
      <c r="C168" s="50" t="s">
        <v>213</v>
      </c>
      <c r="D168" s="76" t="str">
        <f t="shared" si="2"/>
        <v>August 2017</v>
      </c>
      <c r="E168" s="7">
        <v>1772.9999999999998</v>
      </c>
      <c r="F168" s="7">
        <v>152.1</v>
      </c>
      <c r="G168" s="7">
        <v>388.4</v>
      </c>
      <c r="H168" s="7">
        <v>134.4</v>
      </c>
      <c r="I168" s="7">
        <v>118.9</v>
      </c>
      <c r="J168" s="7">
        <v>874.89999999999986</v>
      </c>
    </row>
    <row r="169" spans="1:10" x14ac:dyDescent="0.25">
      <c r="A169" s="48" t="s">
        <v>104</v>
      </c>
      <c r="B169">
        <v>2017</v>
      </c>
      <c r="C169" s="50" t="s">
        <v>213</v>
      </c>
      <c r="D169" s="76" t="str">
        <f t="shared" si="2"/>
        <v>August 2017</v>
      </c>
      <c r="E169" s="7">
        <v>1783.8</v>
      </c>
      <c r="F169" s="7">
        <v>149.80000000000001</v>
      </c>
      <c r="G169" s="7">
        <v>412.6</v>
      </c>
      <c r="H169" s="7">
        <v>134.4</v>
      </c>
      <c r="I169" s="7">
        <v>129.80000000000001</v>
      </c>
      <c r="J169" s="7">
        <v>896.5</v>
      </c>
    </row>
    <row r="170" spans="1:10" x14ac:dyDescent="0.25">
      <c r="A170" s="48" t="s">
        <v>60</v>
      </c>
      <c r="B170">
        <v>2017</v>
      </c>
      <c r="C170" s="50" t="s">
        <v>228</v>
      </c>
      <c r="D170" s="76" t="str">
        <f t="shared" si="2"/>
        <v>September 2017</v>
      </c>
      <c r="E170" s="7">
        <v>1784.3</v>
      </c>
      <c r="F170" s="7">
        <v>149.80000000000001</v>
      </c>
      <c r="G170" s="7">
        <v>430.99999999999994</v>
      </c>
      <c r="H170" s="7">
        <v>135.69999999999999</v>
      </c>
      <c r="I170" s="7">
        <v>137.4</v>
      </c>
      <c r="J170" s="7">
        <v>921.40000000000009</v>
      </c>
    </row>
    <row r="171" spans="1:10" x14ac:dyDescent="0.25">
      <c r="A171" s="48" t="s">
        <v>85</v>
      </c>
      <c r="B171">
        <v>2017</v>
      </c>
      <c r="C171" s="50" t="s">
        <v>228</v>
      </c>
      <c r="D171" s="76" t="str">
        <f t="shared" si="2"/>
        <v>September 2017</v>
      </c>
      <c r="E171" s="7">
        <v>1749.7</v>
      </c>
      <c r="F171" s="7">
        <v>153.6</v>
      </c>
      <c r="G171" s="7">
        <v>389.9</v>
      </c>
      <c r="H171" s="7">
        <v>135.69999999999999</v>
      </c>
      <c r="I171" s="7">
        <v>120.6</v>
      </c>
      <c r="J171" s="7">
        <v>879.19999999999993</v>
      </c>
    </row>
    <row r="172" spans="1:10" x14ac:dyDescent="0.25">
      <c r="A172" s="48" t="s">
        <v>104</v>
      </c>
      <c r="B172">
        <v>2017</v>
      </c>
      <c r="C172" s="50" t="s">
        <v>228</v>
      </c>
      <c r="D172" s="76" t="str">
        <f t="shared" si="2"/>
        <v>September 2017</v>
      </c>
      <c r="E172" s="7">
        <v>1769.9999999999998</v>
      </c>
      <c r="F172" s="7">
        <v>150.80000000000001</v>
      </c>
      <c r="G172" s="7">
        <v>414.5</v>
      </c>
      <c r="H172" s="7">
        <v>135.69999999999999</v>
      </c>
      <c r="I172" s="7">
        <v>131</v>
      </c>
      <c r="J172" s="7">
        <v>900.7</v>
      </c>
    </row>
    <row r="173" spans="1:10" x14ac:dyDescent="0.25">
      <c r="A173" s="48" t="s">
        <v>60</v>
      </c>
      <c r="B173">
        <v>2017</v>
      </c>
      <c r="C173" s="50" t="s">
        <v>238</v>
      </c>
      <c r="D173" s="76" t="str">
        <f t="shared" si="2"/>
        <v>October 2017</v>
      </c>
      <c r="E173" s="7">
        <v>1790.8999999999999</v>
      </c>
      <c r="F173" s="7">
        <v>150.5</v>
      </c>
      <c r="G173" s="7">
        <v>433.99999999999994</v>
      </c>
      <c r="H173" s="7">
        <v>137.30000000000001</v>
      </c>
      <c r="I173" s="7">
        <v>138.1</v>
      </c>
      <c r="J173" s="7">
        <v>924.8</v>
      </c>
    </row>
    <row r="174" spans="1:10" x14ac:dyDescent="0.25">
      <c r="A174" s="48" t="s">
        <v>85</v>
      </c>
      <c r="B174">
        <v>2017</v>
      </c>
      <c r="C174" s="50" t="s">
        <v>238</v>
      </c>
      <c r="D174" s="76" t="str">
        <f t="shared" si="2"/>
        <v>October 2017</v>
      </c>
      <c r="E174" s="7">
        <v>1765.6999999999998</v>
      </c>
      <c r="F174" s="7">
        <v>154.6</v>
      </c>
      <c r="G174" s="7">
        <v>391.5</v>
      </c>
      <c r="H174" s="7">
        <v>137.30000000000001</v>
      </c>
      <c r="I174" s="7">
        <v>122.6</v>
      </c>
      <c r="J174" s="7">
        <v>880.1</v>
      </c>
    </row>
    <row r="175" spans="1:10" x14ac:dyDescent="0.25">
      <c r="A175" s="48" t="s">
        <v>104</v>
      </c>
      <c r="B175">
        <v>2017</v>
      </c>
      <c r="C175" s="50" t="s">
        <v>238</v>
      </c>
      <c r="D175" s="76" t="str">
        <f t="shared" si="2"/>
        <v>October 2017</v>
      </c>
      <c r="E175" s="7">
        <v>1779.6999999999998</v>
      </c>
      <c r="F175" s="7">
        <v>151.6</v>
      </c>
      <c r="G175" s="7">
        <v>416.90000000000003</v>
      </c>
      <c r="H175" s="7">
        <v>137.30000000000001</v>
      </c>
      <c r="I175" s="7">
        <v>132.19999999999999</v>
      </c>
      <c r="J175" s="7">
        <v>902.90000000000009</v>
      </c>
    </row>
    <row r="176" spans="1:10" x14ac:dyDescent="0.25">
      <c r="A176" s="48" t="s">
        <v>60</v>
      </c>
      <c r="B176">
        <v>2017</v>
      </c>
      <c r="C176" s="50" t="s">
        <v>264</v>
      </c>
      <c r="D176" s="76" t="str">
        <f t="shared" si="2"/>
        <v>November 2017</v>
      </c>
      <c r="E176" s="7">
        <v>1817.7000000000003</v>
      </c>
      <c r="F176" s="7">
        <v>152.1</v>
      </c>
      <c r="G176" s="7">
        <v>437</v>
      </c>
      <c r="H176" s="7">
        <v>138.6</v>
      </c>
      <c r="I176" s="7">
        <v>141.1</v>
      </c>
      <c r="J176" s="7">
        <v>931.8</v>
      </c>
    </row>
    <row r="177" spans="1:10" x14ac:dyDescent="0.25">
      <c r="A177" s="48" t="s">
        <v>85</v>
      </c>
      <c r="B177">
        <v>2017</v>
      </c>
      <c r="C177" s="50" t="s">
        <v>264</v>
      </c>
      <c r="D177" s="76" t="str">
        <f t="shared" si="2"/>
        <v>November 2017</v>
      </c>
      <c r="E177" s="7">
        <v>1796.7</v>
      </c>
      <c r="F177" s="7">
        <v>156.19999999999999</v>
      </c>
      <c r="G177" s="7">
        <v>393.9</v>
      </c>
      <c r="H177" s="7">
        <v>138.6</v>
      </c>
      <c r="I177" s="7">
        <v>125.7</v>
      </c>
      <c r="J177" s="7">
        <v>883</v>
      </c>
    </row>
    <row r="178" spans="1:10" x14ac:dyDescent="0.25">
      <c r="A178" s="48" t="s">
        <v>104</v>
      </c>
      <c r="B178">
        <v>2017</v>
      </c>
      <c r="C178" s="50" t="s">
        <v>264</v>
      </c>
      <c r="D178" s="76" t="str">
        <f t="shared" si="2"/>
        <v>November 2017</v>
      </c>
      <c r="E178" s="7">
        <v>1808.2</v>
      </c>
      <c r="F178" s="7">
        <v>153.19999999999999</v>
      </c>
      <c r="G178" s="7">
        <v>419.6</v>
      </c>
      <c r="H178" s="7">
        <v>138.6</v>
      </c>
      <c r="I178" s="7">
        <v>135.30000000000001</v>
      </c>
      <c r="J178" s="7">
        <v>908</v>
      </c>
    </row>
    <row r="179" spans="1:10" x14ac:dyDescent="0.25">
      <c r="A179" s="48" t="s">
        <v>60</v>
      </c>
      <c r="B179">
        <v>2017</v>
      </c>
      <c r="C179" s="50" t="s">
        <v>273</v>
      </c>
      <c r="D179" s="76" t="str">
        <f t="shared" si="2"/>
        <v>December 2017</v>
      </c>
      <c r="E179" s="7">
        <v>1813.6000000000001</v>
      </c>
      <c r="F179" s="7">
        <v>153.19999999999999</v>
      </c>
      <c r="G179" s="7">
        <v>437.09999999999997</v>
      </c>
      <c r="H179" s="7">
        <v>139.1</v>
      </c>
      <c r="I179" s="7">
        <v>142.6</v>
      </c>
      <c r="J179" s="7">
        <v>931.8</v>
      </c>
    </row>
    <row r="180" spans="1:10" x14ac:dyDescent="0.25">
      <c r="A180" s="48" t="s">
        <v>85</v>
      </c>
      <c r="B180">
        <v>2017</v>
      </c>
      <c r="C180" s="50" t="s">
        <v>273</v>
      </c>
      <c r="D180" s="76" t="str">
        <f t="shared" si="2"/>
        <v>December 2017</v>
      </c>
      <c r="E180" s="7">
        <v>1767.5</v>
      </c>
      <c r="F180" s="7">
        <v>157</v>
      </c>
      <c r="G180" s="7">
        <v>395.2</v>
      </c>
      <c r="H180" s="7">
        <v>139.1</v>
      </c>
      <c r="I180" s="7">
        <v>126.8</v>
      </c>
      <c r="J180" s="7">
        <v>884.8</v>
      </c>
    </row>
    <row r="181" spans="1:10" x14ac:dyDescent="0.25">
      <c r="A181" s="48" t="s">
        <v>104</v>
      </c>
      <c r="B181">
        <v>2017</v>
      </c>
      <c r="C181" s="50" t="s">
        <v>273</v>
      </c>
      <c r="D181" s="76" t="str">
        <f t="shared" si="2"/>
        <v>December 2017</v>
      </c>
      <c r="E181" s="7">
        <v>1794.9999999999998</v>
      </c>
      <c r="F181" s="7">
        <v>154.19999999999999</v>
      </c>
      <c r="G181" s="7">
        <v>420.2</v>
      </c>
      <c r="H181" s="7">
        <v>139.1</v>
      </c>
      <c r="I181" s="7">
        <v>136.6</v>
      </c>
      <c r="J181" s="7">
        <v>908.9</v>
      </c>
    </row>
    <row r="182" spans="1:10" x14ac:dyDescent="0.25">
      <c r="A182" s="48" t="s">
        <v>60</v>
      </c>
      <c r="B182">
        <v>2018</v>
      </c>
      <c r="C182" s="50" t="s">
        <v>62</v>
      </c>
      <c r="D182" s="76" t="str">
        <f t="shared" si="2"/>
        <v>January 2018</v>
      </c>
      <c r="E182" s="7">
        <v>1800.7</v>
      </c>
      <c r="F182" s="7">
        <v>153.6</v>
      </c>
      <c r="G182" s="7">
        <v>438.1</v>
      </c>
      <c r="H182" s="7">
        <v>140.4</v>
      </c>
      <c r="I182" s="7">
        <v>142.30000000000001</v>
      </c>
      <c r="J182" s="7">
        <v>935.3</v>
      </c>
    </row>
    <row r="183" spans="1:10" x14ac:dyDescent="0.25">
      <c r="A183" s="48" t="s">
        <v>85</v>
      </c>
      <c r="B183">
        <v>2018</v>
      </c>
      <c r="C183" s="50" t="s">
        <v>62</v>
      </c>
      <c r="D183" s="76" t="str">
        <f t="shared" si="2"/>
        <v>January 2018</v>
      </c>
      <c r="E183" s="7">
        <v>1748.3000000000002</v>
      </c>
      <c r="F183" s="7">
        <v>157.69999999999999</v>
      </c>
      <c r="G183" s="7">
        <v>396.29999999999995</v>
      </c>
      <c r="H183" s="7">
        <v>140.4</v>
      </c>
      <c r="I183" s="7">
        <v>127.3</v>
      </c>
      <c r="J183" s="7">
        <v>889.4</v>
      </c>
    </row>
    <row r="184" spans="1:10" x14ac:dyDescent="0.25">
      <c r="A184" s="48" t="s">
        <v>104</v>
      </c>
      <c r="B184">
        <v>2018</v>
      </c>
      <c r="C184" s="50" t="s">
        <v>62</v>
      </c>
      <c r="D184" s="76" t="str">
        <f t="shared" si="2"/>
        <v>January 2018</v>
      </c>
      <c r="E184" s="7">
        <v>1779.9</v>
      </c>
      <c r="F184" s="7">
        <v>154.69999999999999</v>
      </c>
      <c r="G184" s="7">
        <v>421.3</v>
      </c>
      <c r="H184" s="7">
        <v>140.4</v>
      </c>
      <c r="I184" s="7">
        <v>136.6</v>
      </c>
      <c r="J184" s="7">
        <v>912.6</v>
      </c>
    </row>
    <row r="185" spans="1:10" x14ac:dyDescent="0.25">
      <c r="A185" s="48" t="s">
        <v>60</v>
      </c>
      <c r="B185">
        <v>2018</v>
      </c>
      <c r="C185" s="50" t="s">
        <v>116</v>
      </c>
      <c r="D185" s="76" t="str">
        <f t="shared" si="2"/>
        <v>February 2018</v>
      </c>
      <c r="E185" s="7">
        <v>1781.5</v>
      </c>
      <c r="F185" s="7">
        <v>153.30000000000001</v>
      </c>
      <c r="G185" s="7">
        <v>438.90000000000003</v>
      </c>
      <c r="H185" s="7">
        <v>141.30000000000001</v>
      </c>
      <c r="I185" s="7">
        <v>142.4</v>
      </c>
      <c r="J185" s="7">
        <v>936.5</v>
      </c>
    </row>
    <row r="186" spans="1:10" x14ac:dyDescent="0.25">
      <c r="A186" s="48" t="s">
        <v>85</v>
      </c>
      <c r="B186">
        <v>2018</v>
      </c>
      <c r="C186" s="50" t="s">
        <v>116</v>
      </c>
      <c r="D186" s="76" t="str">
        <f t="shared" si="2"/>
        <v>February 2018</v>
      </c>
      <c r="E186" s="7">
        <v>1727.9</v>
      </c>
      <c r="F186" s="7">
        <v>159.30000000000001</v>
      </c>
      <c r="G186" s="7">
        <v>397.09999999999997</v>
      </c>
      <c r="H186" s="7">
        <v>141.30000000000001</v>
      </c>
      <c r="I186" s="7">
        <v>127.3</v>
      </c>
      <c r="J186" s="7">
        <v>893.5</v>
      </c>
    </row>
    <row r="187" spans="1:10" x14ac:dyDescent="0.25">
      <c r="A187" s="48" t="s">
        <v>104</v>
      </c>
      <c r="B187">
        <v>2018</v>
      </c>
      <c r="C187" s="50" t="s">
        <v>116</v>
      </c>
      <c r="D187" s="76" t="str">
        <f t="shared" si="2"/>
        <v>February 2018</v>
      </c>
      <c r="E187" s="7">
        <v>1760.3999999999996</v>
      </c>
      <c r="F187" s="7">
        <v>154.9</v>
      </c>
      <c r="G187" s="7">
        <v>422</v>
      </c>
      <c r="H187" s="7">
        <v>141.30000000000001</v>
      </c>
      <c r="I187" s="7">
        <v>136.69999999999999</v>
      </c>
      <c r="J187" s="7">
        <v>915.40000000000009</v>
      </c>
    </row>
    <row r="188" spans="1:10" x14ac:dyDescent="0.25">
      <c r="A188" s="48" t="s">
        <v>60</v>
      </c>
      <c r="B188">
        <v>2018</v>
      </c>
      <c r="C188" s="50" t="s">
        <v>138</v>
      </c>
      <c r="D188" s="76" t="str">
        <f t="shared" si="2"/>
        <v>March 2018</v>
      </c>
      <c r="E188" s="7">
        <v>1781.9999999999998</v>
      </c>
      <c r="F188" s="7">
        <v>155.1</v>
      </c>
      <c r="G188" s="7">
        <v>440.5</v>
      </c>
      <c r="H188" s="7">
        <v>142</v>
      </c>
      <c r="I188" s="7">
        <v>142.6</v>
      </c>
      <c r="J188" s="7">
        <v>941.59999999999991</v>
      </c>
    </row>
    <row r="189" spans="1:10" x14ac:dyDescent="0.25">
      <c r="A189" s="48" t="s">
        <v>85</v>
      </c>
      <c r="B189">
        <v>2018</v>
      </c>
      <c r="C189" s="50" t="s">
        <v>138</v>
      </c>
      <c r="D189" s="76" t="str">
        <f t="shared" si="2"/>
        <v>March 2018</v>
      </c>
      <c r="E189" s="7">
        <v>1715.5</v>
      </c>
      <c r="F189" s="7">
        <v>159.69999999999999</v>
      </c>
      <c r="G189" s="7">
        <v>398.59999999999997</v>
      </c>
      <c r="H189" s="7">
        <v>142</v>
      </c>
      <c r="I189" s="7">
        <v>126.4</v>
      </c>
      <c r="J189" s="7">
        <v>897.50000000000011</v>
      </c>
    </row>
    <row r="190" spans="1:10" x14ac:dyDescent="0.25">
      <c r="A190" s="48" t="s">
        <v>104</v>
      </c>
      <c r="B190">
        <v>2018</v>
      </c>
      <c r="C190" s="50" t="s">
        <v>138</v>
      </c>
      <c r="D190" s="76" t="str">
        <f t="shared" si="2"/>
        <v>March 2018</v>
      </c>
      <c r="E190" s="7">
        <v>1756</v>
      </c>
      <c r="F190" s="7">
        <v>156.30000000000001</v>
      </c>
      <c r="G190" s="7">
        <v>423.6</v>
      </c>
      <c r="H190" s="7">
        <v>142</v>
      </c>
      <c r="I190" s="7">
        <v>136.5</v>
      </c>
      <c r="J190" s="7">
        <v>919.59999999999991</v>
      </c>
    </row>
    <row r="191" spans="1:10" x14ac:dyDescent="0.25">
      <c r="A191" s="48" t="s">
        <v>60</v>
      </c>
      <c r="B191">
        <v>2018</v>
      </c>
      <c r="C191" s="50" t="s">
        <v>154</v>
      </c>
      <c r="D191" s="76" t="str">
        <f t="shared" si="2"/>
        <v>April 2018</v>
      </c>
      <c r="E191" s="7">
        <v>1780</v>
      </c>
      <c r="F191" s="7">
        <v>156.1</v>
      </c>
      <c r="G191" s="7">
        <v>442.5</v>
      </c>
      <c r="H191" s="7">
        <v>142.9</v>
      </c>
      <c r="I191" s="7">
        <v>143.80000000000001</v>
      </c>
      <c r="J191" s="7">
        <v>948.09999999999991</v>
      </c>
    </row>
    <row r="192" spans="1:10" x14ac:dyDescent="0.25">
      <c r="A192" s="48" t="s">
        <v>85</v>
      </c>
      <c r="B192">
        <v>2018</v>
      </c>
      <c r="C192" s="50" t="s">
        <v>154</v>
      </c>
      <c r="D192" s="76" t="str">
        <f t="shared" si="2"/>
        <v>April 2018</v>
      </c>
      <c r="E192" s="7">
        <v>1720.0000000000002</v>
      </c>
      <c r="F192" s="7">
        <v>159.19999999999999</v>
      </c>
      <c r="G192" s="7">
        <v>401.40000000000003</v>
      </c>
      <c r="H192" s="7">
        <v>142.9</v>
      </c>
      <c r="I192" s="7">
        <v>124.6</v>
      </c>
      <c r="J192" s="7">
        <v>905.09999999999991</v>
      </c>
    </row>
    <row r="193" spans="1:10" x14ac:dyDescent="0.25">
      <c r="A193" s="48" t="s">
        <v>104</v>
      </c>
      <c r="B193">
        <v>2018</v>
      </c>
      <c r="C193" s="50" t="s">
        <v>154</v>
      </c>
      <c r="D193" s="76" t="str">
        <f t="shared" si="2"/>
        <v>April 2018</v>
      </c>
      <c r="E193" s="7">
        <v>1757.1000000000001</v>
      </c>
      <c r="F193" s="7">
        <v>156.9</v>
      </c>
      <c r="G193" s="7">
        <v>426</v>
      </c>
      <c r="H193" s="7">
        <v>142.9</v>
      </c>
      <c r="I193" s="7">
        <v>136.5</v>
      </c>
      <c r="J193" s="7">
        <v>926.89999999999986</v>
      </c>
    </row>
    <row r="194" spans="1:10" x14ac:dyDescent="0.25">
      <c r="A194" s="48" t="s">
        <v>60</v>
      </c>
      <c r="B194">
        <v>2018</v>
      </c>
      <c r="C194" s="50" t="s">
        <v>167</v>
      </c>
      <c r="D194" s="76" t="str">
        <f t="shared" ref="D194:D257" si="3">C194&amp;" "&amp;B194</f>
        <v>May 2018</v>
      </c>
      <c r="E194" s="7">
        <v>1782.4</v>
      </c>
      <c r="F194" s="7">
        <v>157</v>
      </c>
      <c r="G194" s="7">
        <v>444.7</v>
      </c>
      <c r="H194" s="7">
        <v>143.19999999999999</v>
      </c>
      <c r="I194" s="7">
        <v>144.30000000000001</v>
      </c>
      <c r="J194" s="7">
        <v>954.1</v>
      </c>
    </row>
    <row r="195" spans="1:10" x14ac:dyDescent="0.25">
      <c r="A195" s="48" t="s">
        <v>85</v>
      </c>
      <c r="B195">
        <v>2018</v>
      </c>
      <c r="C195" s="50" t="s">
        <v>167</v>
      </c>
      <c r="D195" s="76" t="str">
        <f t="shared" si="3"/>
        <v>May 2018</v>
      </c>
      <c r="E195" s="7">
        <v>1722.8999999999999</v>
      </c>
      <c r="F195" s="7">
        <v>160.30000000000001</v>
      </c>
      <c r="G195" s="7">
        <v>403.5</v>
      </c>
      <c r="H195" s="7">
        <v>143.19999999999999</v>
      </c>
      <c r="I195" s="7">
        <v>124.7</v>
      </c>
      <c r="J195" s="7">
        <v>909.69999999999993</v>
      </c>
    </row>
    <row r="196" spans="1:10" x14ac:dyDescent="0.25">
      <c r="A196" s="48" t="s">
        <v>104</v>
      </c>
      <c r="B196">
        <v>2018</v>
      </c>
      <c r="C196" s="50" t="s">
        <v>167</v>
      </c>
      <c r="D196" s="76" t="str">
        <f t="shared" si="3"/>
        <v>May 2018</v>
      </c>
      <c r="E196" s="7">
        <v>1759.8</v>
      </c>
      <c r="F196" s="7">
        <v>157.9</v>
      </c>
      <c r="G196" s="7">
        <v>428.09999999999997</v>
      </c>
      <c r="H196" s="7">
        <v>143.19999999999999</v>
      </c>
      <c r="I196" s="7">
        <v>136.9</v>
      </c>
      <c r="J196" s="7">
        <v>932.19999999999993</v>
      </c>
    </row>
    <row r="197" spans="1:10" x14ac:dyDescent="0.25">
      <c r="A197" s="48" t="s">
        <v>60</v>
      </c>
      <c r="B197">
        <v>2018</v>
      </c>
      <c r="C197" s="50" t="s">
        <v>177</v>
      </c>
      <c r="D197" s="76" t="str">
        <f t="shared" si="3"/>
        <v>June 2018</v>
      </c>
      <c r="E197" s="7">
        <v>1790.2999999999997</v>
      </c>
      <c r="F197" s="7">
        <v>157.30000000000001</v>
      </c>
      <c r="G197" s="7">
        <v>446.3</v>
      </c>
      <c r="H197" s="7">
        <v>142.5</v>
      </c>
      <c r="I197" s="7">
        <v>145.1</v>
      </c>
      <c r="J197" s="7">
        <v>957.9</v>
      </c>
    </row>
    <row r="198" spans="1:10" x14ac:dyDescent="0.25">
      <c r="A198" s="48" t="s">
        <v>85</v>
      </c>
      <c r="B198">
        <v>2018</v>
      </c>
      <c r="C198" s="50" t="s">
        <v>177</v>
      </c>
      <c r="D198" s="76" t="str">
        <f t="shared" si="3"/>
        <v>June 2018</v>
      </c>
      <c r="E198" s="7">
        <v>1747.3000000000002</v>
      </c>
      <c r="F198" s="7">
        <v>161</v>
      </c>
      <c r="G198" s="7">
        <v>405</v>
      </c>
      <c r="H198" s="7">
        <v>142.5</v>
      </c>
      <c r="I198" s="7">
        <v>126.5</v>
      </c>
      <c r="J198" s="7">
        <v>913.5</v>
      </c>
    </row>
    <row r="199" spans="1:10" x14ac:dyDescent="0.25">
      <c r="A199" s="48" t="s">
        <v>104</v>
      </c>
      <c r="B199">
        <v>2018</v>
      </c>
      <c r="C199" s="50" t="s">
        <v>177</v>
      </c>
      <c r="D199" s="76" t="str">
        <f t="shared" si="3"/>
        <v>June 2018</v>
      </c>
      <c r="E199" s="7">
        <v>1774.1000000000001</v>
      </c>
      <c r="F199" s="7">
        <v>158.30000000000001</v>
      </c>
      <c r="G199" s="7">
        <v>429.7</v>
      </c>
      <c r="H199" s="7">
        <v>142.5</v>
      </c>
      <c r="I199" s="7">
        <v>138.1</v>
      </c>
      <c r="J199" s="7">
        <v>935.90000000000009</v>
      </c>
    </row>
    <row r="200" spans="1:10" x14ac:dyDescent="0.25">
      <c r="A200" s="48" t="s">
        <v>60</v>
      </c>
      <c r="B200">
        <v>2018</v>
      </c>
      <c r="C200" s="50" t="s">
        <v>194</v>
      </c>
      <c r="D200" s="76" t="str">
        <f t="shared" si="3"/>
        <v>July 2018</v>
      </c>
      <c r="E200" s="7">
        <v>1810.5000000000002</v>
      </c>
      <c r="F200" s="7">
        <v>156.1</v>
      </c>
      <c r="G200" s="7">
        <v>447.20000000000005</v>
      </c>
      <c r="H200" s="7">
        <v>143.6</v>
      </c>
      <c r="I200" s="7">
        <v>146.80000000000001</v>
      </c>
      <c r="J200" s="7">
        <v>961.19999999999993</v>
      </c>
    </row>
    <row r="201" spans="1:10" x14ac:dyDescent="0.25">
      <c r="A201" s="48" t="s">
        <v>85</v>
      </c>
      <c r="B201">
        <v>2018</v>
      </c>
      <c r="C201" s="50" t="s">
        <v>194</v>
      </c>
      <c r="D201" s="76" t="str">
        <f t="shared" si="3"/>
        <v>July 2018</v>
      </c>
      <c r="E201" s="7">
        <v>1771.1</v>
      </c>
      <c r="F201" s="7">
        <v>161.4</v>
      </c>
      <c r="G201" s="7">
        <v>406.4</v>
      </c>
      <c r="H201" s="7">
        <v>143.6</v>
      </c>
      <c r="I201" s="7">
        <v>128.1</v>
      </c>
      <c r="J201" s="7">
        <v>918.7</v>
      </c>
    </row>
    <row r="202" spans="1:10" x14ac:dyDescent="0.25">
      <c r="A202" s="48" t="s">
        <v>104</v>
      </c>
      <c r="B202">
        <v>2018</v>
      </c>
      <c r="C202" s="50" t="s">
        <v>194</v>
      </c>
      <c r="D202" s="76" t="str">
        <f t="shared" si="3"/>
        <v>July 2018</v>
      </c>
      <c r="E202" s="7">
        <v>1795.3</v>
      </c>
      <c r="F202" s="7">
        <v>157.5</v>
      </c>
      <c r="G202" s="7">
        <v>430.80000000000007</v>
      </c>
      <c r="H202" s="7">
        <v>143.6</v>
      </c>
      <c r="I202" s="7">
        <v>139.69999999999999</v>
      </c>
      <c r="J202" s="7">
        <v>940.3</v>
      </c>
    </row>
    <row r="203" spans="1:10" x14ac:dyDescent="0.25">
      <c r="A203" s="48" t="s">
        <v>60</v>
      </c>
      <c r="B203">
        <v>2018</v>
      </c>
      <c r="C203" s="50" t="s">
        <v>213</v>
      </c>
      <c r="D203" s="76" t="str">
        <f t="shared" si="3"/>
        <v>August 2018</v>
      </c>
      <c r="E203" s="7">
        <v>1818.8</v>
      </c>
      <c r="F203" s="7">
        <v>156.4</v>
      </c>
      <c r="G203" s="7">
        <v>449.2</v>
      </c>
      <c r="H203" s="7">
        <v>144.6</v>
      </c>
      <c r="I203" s="7">
        <v>147.69999999999999</v>
      </c>
      <c r="J203" s="7">
        <v>964.9</v>
      </c>
    </row>
    <row r="204" spans="1:10" x14ac:dyDescent="0.25">
      <c r="A204" s="48" t="s">
        <v>85</v>
      </c>
      <c r="B204">
        <v>2018</v>
      </c>
      <c r="C204" s="50" t="s">
        <v>213</v>
      </c>
      <c r="D204" s="76" t="str">
        <f t="shared" si="3"/>
        <v>August 2018</v>
      </c>
      <c r="E204" s="7">
        <v>1767.6</v>
      </c>
      <c r="F204" s="7">
        <v>162.1</v>
      </c>
      <c r="G204" s="7">
        <v>407.3</v>
      </c>
      <c r="H204" s="7">
        <v>144.6</v>
      </c>
      <c r="I204" s="7">
        <v>129.80000000000001</v>
      </c>
      <c r="J204" s="7">
        <v>924.39999999999986</v>
      </c>
    </row>
    <row r="205" spans="1:10" x14ac:dyDescent="0.25">
      <c r="A205" s="48" t="s">
        <v>104</v>
      </c>
      <c r="B205">
        <v>2018</v>
      </c>
      <c r="C205" s="50" t="s">
        <v>213</v>
      </c>
      <c r="D205" s="76" t="str">
        <f t="shared" si="3"/>
        <v>August 2018</v>
      </c>
      <c r="E205" s="7">
        <v>1798.7000000000003</v>
      </c>
      <c r="F205" s="7">
        <v>157.9</v>
      </c>
      <c r="G205" s="7">
        <v>432.20000000000005</v>
      </c>
      <c r="H205" s="7">
        <v>144.6</v>
      </c>
      <c r="I205" s="7">
        <v>140.9</v>
      </c>
      <c r="J205" s="7">
        <v>945</v>
      </c>
    </row>
    <row r="206" spans="1:10" x14ac:dyDescent="0.25">
      <c r="A206" s="48" t="s">
        <v>60</v>
      </c>
      <c r="B206">
        <v>2018</v>
      </c>
      <c r="C206" s="50" t="s">
        <v>228</v>
      </c>
      <c r="D206" s="76" t="str">
        <f t="shared" si="3"/>
        <v>September 2018</v>
      </c>
      <c r="E206" s="7">
        <v>1799.8000000000002</v>
      </c>
      <c r="F206" s="7">
        <v>157.69999999999999</v>
      </c>
      <c r="G206" s="7">
        <v>449.5</v>
      </c>
      <c r="H206" s="7">
        <v>145.30000000000001</v>
      </c>
      <c r="I206" s="7">
        <v>149</v>
      </c>
      <c r="J206" s="7">
        <v>970.9</v>
      </c>
    </row>
    <row r="207" spans="1:10" x14ac:dyDescent="0.25">
      <c r="A207" s="48" t="s">
        <v>85</v>
      </c>
      <c r="B207">
        <v>2018</v>
      </c>
      <c r="C207" s="50" t="s">
        <v>228</v>
      </c>
      <c r="D207" s="76" t="str">
        <f t="shared" si="3"/>
        <v>September 2018</v>
      </c>
      <c r="E207" s="7">
        <v>1748.4</v>
      </c>
      <c r="F207" s="7">
        <v>163.30000000000001</v>
      </c>
      <c r="G207" s="7">
        <v>409.20000000000005</v>
      </c>
      <c r="H207" s="7">
        <v>145.30000000000001</v>
      </c>
      <c r="I207" s="7">
        <v>131.19999999999999</v>
      </c>
      <c r="J207" s="7">
        <v>929.69999999999993</v>
      </c>
    </row>
    <row r="208" spans="1:10" x14ac:dyDescent="0.25">
      <c r="A208" s="48" t="s">
        <v>104</v>
      </c>
      <c r="B208">
        <v>2018</v>
      </c>
      <c r="C208" s="50" t="s">
        <v>228</v>
      </c>
      <c r="D208" s="76" t="str">
        <f t="shared" si="3"/>
        <v>September 2018</v>
      </c>
      <c r="E208" s="7">
        <v>1779.5</v>
      </c>
      <c r="F208" s="7">
        <v>159.19999999999999</v>
      </c>
      <c r="G208" s="7">
        <v>433.29999999999995</v>
      </c>
      <c r="H208" s="7">
        <v>145.30000000000001</v>
      </c>
      <c r="I208" s="7">
        <v>142.30000000000001</v>
      </c>
      <c r="J208" s="7">
        <v>950.39999999999986</v>
      </c>
    </row>
    <row r="209" spans="1:10" x14ac:dyDescent="0.25">
      <c r="A209" s="48" t="s">
        <v>60</v>
      </c>
      <c r="B209">
        <v>2018</v>
      </c>
      <c r="C209" s="50" t="s">
        <v>238</v>
      </c>
      <c r="D209" s="76" t="str">
        <f t="shared" si="3"/>
        <v>October 2018</v>
      </c>
      <c r="E209" s="7">
        <v>1782.2</v>
      </c>
      <c r="F209" s="7">
        <v>159.6</v>
      </c>
      <c r="G209" s="7">
        <v>445</v>
      </c>
      <c r="H209" s="7">
        <v>146.30000000000001</v>
      </c>
      <c r="I209" s="7">
        <v>149.69999999999999</v>
      </c>
      <c r="J209" s="7">
        <v>985.40000000000009</v>
      </c>
    </row>
    <row r="210" spans="1:10" x14ac:dyDescent="0.25">
      <c r="A210" s="48" t="s">
        <v>85</v>
      </c>
      <c r="B210">
        <v>2018</v>
      </c>
      <c r="C210" s="50" t="s">
        <v>238</v>
      </c>
      <c r="D210" s="76" t="str">
        <f t="shared" si="3"/>
        <v>October 2018</v>
      </c>
      <c r="E210" s="7">
        <v>1754.1</v>
      </c>
      <c r="F210" s="7">
        <v>164</v>
      </c>
      <c r="G210" s="7">
        <v>411</v>
      </c>
      <c r="H210" s="7">
        <v>146.9</v>
      </c>
      <c r="I210" s="7">
        <v>133.4</v>
      </c>
      <c r="J210" s="7">
        <v>933.69999999999993</v>
      </c>
    </row>
    <row r="211" spans="1:10" x14ac:dyDescent="0.25">
      <c r="A211" s="48" t="s">
        <v>104</v>
      </c>
      <c r="B211">
        <v>2018</v>
      </c>
      <c r="C211" s="50" t="s">
        <v>238</v>
      </c>
      <c r="D211" s="76" t="str">
        <f t="shared" si="3"/>
        <v>October 2018</v>
      </c>
      <c r="E211" s="7">
        <v>1776.2</v>
      </c>
      <c r="F211" s="7">
        <v>162.6</v>
      </c>
      <c r="G211" s="7">
        <v>434</v>
      </c>
      <c r="H211" s="7">
        <v>146.9</v>
      </c>
      <c r="I211" s="7">
        <v>145.30000000000001</v>
      </c>
      <c r="J211" s="7">
        <v>962.39999999999986</v>
      </c>
    </row>
    <row r="212" spans="1:10" x14ac:dyDescent="0.25">
      <c r="A212" s="48" t="s">
        <v>60</v>
      </c>
      <c r="B212">
        <v>2018</v>
      </c>
      <c r="C212" s="50" t="s">
        <v>264</v>
      </c>
      <c r="D212" s="76" t="str">
        <f t="shared" si="3"/>
        <v>November 2018</v>
      </c>
      <c r="E212" s="7">
        <v>1787.4999999999995</v>
      </c>
      <c r="F212" s="7">
        <v>161.9</v>
      </c>
      <c r="G212" s="7">
        <v>448</v>
      </c>
      <c r="H212" s="7">
        <v>146.9</v>
      </c>
      <c r="I212" s="7">
        <v>150.30000000000001</v>
      </c>
      <c r="J212" s="7">
        <v>990.2</v>
      </c>
    </row>
    <row r="213" spans="1:10" x14ac:dyDescent="0.25">
      <c r="A213" s="48" t="s">
        <v>85</v>
      </c>
      <c r="B213">
        <v>2018</v>
      </c>
      <c r="C213" s="50" t="s">
        <v>264</v>
      </c>
      <c r="D213" s="76" t="str">
        <f t="shared" si="3"/>
        <v>November 2018</v>
      </c>
      <c r="E213" s="7">
        <v>1757.4999999999998</v>
      </c>
      <c r="F213" s="7">
        <v>164.4</v>
      </c>
      <c r="G213" s="7">
        <v>413.1</v>
      </c>
      <c r="H213" s="7">
        <v>146.9</v>
      </c>
      <c r="I213" s="7">
        <v>136.69999999999999</v>
      </c>
      <c r="J213" s="7">
        <v>933.90000000000009</v>
      </c>
    </row>
    <row r="214" spans="1:10" x14ac:dyDescent="0.25">
      <c r="A214" s="48" t="s">
        <v>104</v>
      </c>
      <c r="B214">
        <v>2018</v>
      </c>
      <c r="C214" s="50" t="s">
        <v>264</v>
      </c>
      <c r="D214" s="76" t="str">
        <f t="shared" si="3"/>
        <v>November 2018</v>
      </c>
      <c r="E214" s="7">
        <v>1775.7000000000003</v>
      </c>
      <c r="F214" s="7">
        <v>162.6</v>
      </c>
      <c r="G214" s="7">
        <v>433.8</v>
      </c>
      <c r="H214" s="7">
        <v>146.9</v>
      </c>
      <c r="I214" s="7">
        <v>145.1</v>
      </c>
      <c r="J214" s="7">
        <v>962.39999999999986</v>
      </c>
    </row>
    <row r="215" spans="1:10" x14ac:dyDescent="0.25">
      <c r="A215" s="48" t="s">
        <v>60</v>
      </c>
      <c r="B215">
        <v>2018</v>
      </c>
      <c r="C215" s="50" t="s">
        <v>273</v>
      </c>
      <c r="D215" s="76" t="str">
        <f t="shared" si="3"/>
        <v>December 2018</v>
      </c>
      <c r="E215" s="7">
        <v>1773.1000000000001</v>
      </c>
      <c r="F215" s="7">
        <v>162.4</v>
      </c>
      <c r="G215" s="7">
        <v>448.3</v>
      </c>
      <c r="H215" s="7">
        <v>146.5</v>
      </c>
      <c r="I215" s="7">
        <v>149</v>
      </c>
      <c r="J215" s="7">
        <v>1001.1999999999999</v>
      </c>
    </row>
    <row r="216" spans="1:10" x14ac:dyDescent="0.25">
      <c r="A216" s="48" t="s">
        <v>85</v>
      </c>
      <c r="B216">
        <v>2018</v>
      </c>
      <c r="C216" s="50" t="s">
        <v>273</v>
      </c>
      <c r="D216" s="76" t="str">
        <f t="shared" si="3"/>
        <v>December 2018</v>
      </c>
      <c r="E216" s="7">
        <v>1746.6</v>
      </c>
      <c r="F216" s="7">
        <v>164.6</v>
      </c>
      <c r="G216" s="7">
        <v>413.8</v>
      </c>
      <c r="H216" s="7">
        <v>146.5</v>
      </c>
      <c r="I216" s="7">
        <v>132.4</v>
      </c>
      <c r="J216" s="7">
        <v>933</v>
      </c>
    </row>
    <row r="217" spans="1:10" x14ac:dyDescent="0.25">
      <c r="A217" s="48" t="s">
        <v>104</v>
      </c>
      <c r="B217">
        <v>2018</v>
      </c>
      <c r="C217" s="50" t="s">
        <v>273</v>
      </c>
      <c r="D217" s="76" t="str">
        <f t="shared" si="3"/>
        <v>December 2018</v>
      </c>
      <c r="E217" s="7">
        <v>1762.7999999999997</v>
      </c>
      <c r="F217" s="7">
        <v>163</v>
      </c>
      <c r="G217" s="7">
        <v>434.3</v>
      </c>
      <c r="H217" s="7">
        <v>146.5</v>
      </c>
      <c r="I217" s="7">
        <v>142.69999999999999</v>
      </c>
      <c r="J217" s="7">
        <v>967.59999999999991</v>
      </c>
    </row>
    <row r="218" spans="1:10" x14ac:dyDescent="0.25">
      <c r="A218" s="48" t="s">
        <v>60</v>
      </c>
      <c r="B218">
        <v>2019</v>
      </c>
      <c r="C218" s="50" t="s">
        <v>62</v>
      </c>
      <c r="D218" s="76" t="str">
        <f t="shared" si="3"/>
        <v>January 2019</v>
      </c>
      <c r="E218" s="7">
        <v>1759.6000000000001</v>
      </c>
      <c r="F218" s="7">
        <v>162.69999999999999</v>
      </c>
      <c r="G218" s="7">
        <v>445.6</v>
      </c>
      <c r="H218" s="7">
        <v>147.69999999999999</v>
      </c>
      <c r="I218" s="7">
        <v>146.19999999999999</v>
      </c>
      <c r="J218" s="7">
        <v>1001.5999999999999</v>
      </c>
    </row>
    <row r="219" spans="1:10" x14ac:dyDescent="0.25">
      <c r="A219" s="48" t="s">
        <v>85</v>
      </c>
      <c r="B219">
        <v>2019</v>
      </c>
      <c r="C219" s="50" t="s">
        <v>62</v>
      </c>
      <c r="D219" s="76" t="str">
        <f t="shared" si="3"/>
        <v>January 2019</v>
      </c>
      <c r="E219" s="7">
        <v>1744.3000000000002</v>
      </c>
      <c r="F219" s="7">
        <v>164.7</v>
      </c>
      <c r="G219" s="7">
        <v>414.5</v>
      </c>
      <c r="H219" s="7">
        <v>147.69999999999999</v>
      </c>
      <c r="I219" s="7">
        <v>128.6</v>
      </c>
      <c r="J219" s="7">
        <v>934.7</v>
      </c>
    </row>
    <row r="220" spans="1:10" x14ac:dyDescent="0.25">
      <c r="A220" s="48" t="s">
        <v>104</v>
      </c>
      <c r="B220">
        <v>2019</v>
      </c>
      <c r="C220" s="50" t="s">
        <v>62</v>
      </c>
      <c r="D220" s="76" t="str">
        <f t="shared" si="3"/>
        <v>January 2019</v>
      </c>
      <c r="E220" s="7">
        <v>1753.3999999999999</v>
      </c>
      <c r="F220" s="7">
        <v>163.19999999999999</v>
      </c>
      <c r="G220" s="7">
        <v>433</v>
      </c>
      <c r="H220" s="7">
        <v>147.69999999999999</v>
      </c>
      <c r="I220" s="7">
        <v>139.5</v>
      </c>
      <c r="J220" s="7">
        <v>968.6</v>
      </c>
    </row>
    <row r="221" spans="1:10" x14ac:dyDescent="0.25">
      <c r="A221" s="48" t="s">
        <v>60</v>
      </c>
      <c r="B221">
        <v>2019</v>
      </c>
      <c r="C221" s="50" t="s">
        <v>116</v>
      </c>
      <c r="D221" s="76" t="str">
        <f t="shared" si="3"/>
        <v>February 2019</v>
      </c>
      <c r="E221" s="7">
        <v>1759.8000000000002</v>
      </c>
      <c r="F221" s="7">
        <v>162.80000000000001</v>
      </c>
      <c r="G221" s="7">
        <v>446.5</v>
      </c>
      <c r="H221" s="7">
        <v>148.5</v>
      </c>
      <c r="I221" s="7">
        <v>145.30000000000001</v>
      </c>
      <c r="J221" s="7">
        <v>1005.2</v>
      </c>
    </row>
    <row r="222" spans="1:10" x14ac:dyDescent="0.25">
      <c r="A222" s="48" t="s">
        <v>85</v>
      </c>
      <c r="B222">
        <v>2019</v>
      </c>
      <c r="C222" s="50" t="s">
        <v>116</v>
      </c>
      <c r="D222" s="76" t="str">
        <f t="shared" si="3"/>
        <v>February 2019</v>
      </c>
      <c r="E222" s="7">
        <v>1754.4</v>
      </c>
      <c r="F222" s="7">
        <v>164.9</v>
      </c>
      <c r="G222" s="7">
        <v>415.5</v>
      </c>
      <c r="H222" s="7">
        <v>148.5</v>
      </c>
      <c r="I222" s="7">
        <v>127.1</v>
      </c>
      <c r="J222" s="7">
        <v>938.5</v>
      </c>
    </row>
    <row r="223" spans="1:10" x14ac:dyDescent="0.25">
      <c r="A223" s="48" t="s">
        <v>104</v>
      </c>
      <c r="B223">
        <v>2019</v>
      </c>
      <c r="C223" s="50" t="s">
        <v>116</v>
      </c>
      <c r="D223" s="76" t="str">
        <f t="shared" si="3"/>
        <v>February 2019</v>
      </c>
      <c r="E223" s="7">
        <v>1757.1</v>
      </c>
      <c r="F223" s="7">
        <v>163.4</v>
      </c>
      <c r="G223" s="7">
        <v>433.9</v>
      </c>
      <c r="H223" s="7">
        <v>148.5</v>
      </c>
      <c r="I223" s="7">
        <v>138.4</v>
      </c>
      <c r="J223" s="7">
        <v>972.09999999999991</v>
      </c>
    </row>
    <row r="224" spans="1:10" x14ac:dyDescent="0.25">
      <c r="A224" s="48" t="s">
        <v>60</v>
      </c>
      <c r="B224">
        <v>2019</v>
      </c>
      <c r="C224" s="50" t="s">
        <v>138</v>
      </c>
      <c r="D224" s="76" t="str">
        <f t="shared" si="3"/>
        <v>March 2019</v>
      </c>
      <c r="E224" s="7">
        <v>1761.2000000000003</v>
      </c>
      <c r="F224" s="7">
        <v>162.9</v>
      </c>
      <c r="G224" s="7">
        <v>447</v>
      </c>
      <c r="H224" s="7">
        <v>149</v>
      </c>
      <c r="I224" s="7">
        <v>146.4</v>
      </c>
      <c r="J224" s="7">
        <v>1005.9999999999999</v>
      </c>
    </row>
    <row r="225" spans="1:12" x14ac:dyDescent="0.25">
      <c r="A225" s="48" t="s">
        <v>85</v>
      </c>
      <c r="B225">
        <v>2019</v>
      </c>
      <c r="C225" s="50" t="s">
        <v>138</v>
      </c>
      <c r="D225" s="76" t="str">
        <f t="shared" si="3"/>
        <v>March 2019</v>
      </c>
      <c r="E225" s="7">
        <v>1768.4</v>
      </c>
      <c r="F225" s="7">
        <v>165.3</v>
      </c>
      <c r="G225" s="7">
        <v>416.29999999999995</v>
      </c>
      <c r="H225" s="7">
        <v>149</v>
      </c>
      <c r="I225" s="7">
        <v>128.80000000000001</v>
      </c>
      <c r="J225" s="7">
        <v>940.89999999999986</v>
      </c>
    </row>
    <row r="226" spans="1:12" x14ac:dyDescent="0.25">
      <c r="A226" s="48" t="s">
        <v>104</v>
      </c>
      <c r="B226">
        <v>2019</v>
      </c>
      <c r="C226" s="50" t="s">
        <v>138</v>
      </c>
      <c r="D226" s="76" t="str">
        <f t="shared" si="3"/>
        <v>March 2019</v>
      </c>
      <c r="E226" s="7">
        <v>1762.9</v>
      </c>
      <c r="F226" s="7">
        <v>163.5</v>
      </c>
      <c r="G226" s="7">
        <v>434.5</v>
      </c>
      <c r="H226" s="7">
        <v>149</v>
      </c>
      <c r="I226" s="7">
        <v>139.69999999999999</v>
      </c>
      <c r="J226" s="7">
        <v>973.69999999999982</v>
      </c>
    </row>
    <row r="227" spans="1:12" x14ac:dyDescent="0.25">
      <c r="A227" s="48" t="s">
        <v>60</v>
      </c>
      <c r="B227">
        <v>2019</v>
      </c>
      <c r="C227" s="50" t="s">
        <v>167</v>
      </c>
      <c r="D227" s="76" t="str">
        <f t="shared" si="3"/>
        <v>May 2019</v>
      </c>
      <c r="E227" s="7">
        <v>1782.1000000000001</v>
      </c>
      <c r="F227" s="7">
        <v>163.30000000000001</v>
      </c>
      <c r="G227" s="7">
        <v>448.59999999999997</v>
      </c>
      <c r="H227" s="7">
        <v>150.1</v>
      </c>
      <c r="I227" s="7">
        <v>146.9</v>
      </c>
      <c r="J227" s="7">
        <v>1010.3999999999999</v>
      </c>
    </row>
    <row r="228" spans="1:12" x14ac:dyDescent="0.25">
      <c r="A228" s="48" t="s">
        <v>85</v>
      </c>
      <c r="B228">
        <v>2019</v>
      </c>
      <c r="C228" s="50" t="s">
        <v>167</v>
      </c>
      <c r="D228" s="76" t="str">
        <f t="shared" si="3"/>
        <v>May 2019</v>
      </c>
      <c r="E228" s="7">
        <v>1811.5000000000002</v>
      </c>
      <c r="F228" s="7">
        <v>166.2</v>
      </c>
      <c r="G228" s="7">
        <v>417.9</v>
      </c>
      <c r="H228" s="7">
        <v>150.1</v>
      </c>
      <c r="I228" s="7">
        <v>129.4</v>
      </c>
      <c r="J228" s="7">
        <v>945</v>
      </c>
    </row>
    <row r="229" spans="1:12" x14ac:dyDescent="0.25">
      <c r="A229" s="48" t="s">
        <v>104</v>
      </c>
      <c r="B229">
        <v>2019</v>
      </c>
      <c r="C229" s="50" t="s">
        <v>167</v>
      </c>
      <c r="D229" s="76" t="str">
        <f t="shared" si="3"/>
        <v>May 2019</v>
      </c>
      <c r="E229" s="7">
        <v>1791.9000000000003</v>
      </c>
      <c r="F229" s="7">
        <v>164.1</v>
      </c>
      <c r="G229" s="7">
        <v>436.1</v>
      </c>
      <c r="H229" s="7">
        <v>150.1</v>
      </c>
      <c r="I229" s="7">
        <v>140.30000000000001</v>
      </c>
      <c r="J229" s="7">
        <v>977.90000000000009</v>
      </c>
    </row>
    <row r="230" spans="1:12" x14ac:dyDescent="0.25">
      <c r="A230" s="48" t="s">
        <v>60</v>
      </c>
      <c r="B230">
        <v>2019</v>
      </c>
      <c r="C230" s="50" t="s">
        <v>177</v>
      </c>
      <c r="D230" s="76" t="str">
        <f t="shared" si="3"/>
        <v>June 2019</v>
      </c>
      <c r="E230" s="7">
        <v>1804.1999999999998</v>
      </c>
      <c r="F230" s="7">
        <v>164.2</v>
      </c>
      <c r="G230" s="7">
        <v>448.59999999999997</v>
      </c>
      <c r="H230" s="7">
        <v>149.4</v>
      </c>
      <c r="I230" s="7">
        <v>147.80000000000001</v>
      </c>
      <c r="J230" s="7">
        <v>1013.6999999999998</v>
      </c>
    </row>
    <row r="231" spans="1:12" x14ac:dyDescent="0.25">
      <c r="A231" s="48" t="s">
        <v>85</v>
      </c>
      <c r="B231">
        <v>2019</v>
      </c>
      <c r="C231" s="50" t="s">
        <v>177</v>
      </c>
      <c r="D231" s="76" t="str">
        <f t="shared" si="3"/>
        <v>June 2019</v>
      </c>
      <c r="E231" s="7">
        <v>1833.2999999999997</v>
      </c>
      <c r="F231" s="7">
        <v>166.7</v>
      </c>
      <c r="G231" s="7">
        <v>418.4</v>
      </c>
      <c r="H231" s="7">
        <v>149.4</v>
      </c>
      <c r="I231" s="7">
        <v>130.5</v>
      </c>
      <c r="J231" s="7">
        <v>947.80000000000007</v>
      </c>
    </row>
    <row r="232" spans="1:12" x14ac:dyDescent="0.25">
      <c r="A232" s="48" t="s">
        <v>104</v>
      </c>
      <c r="B232">
        <v>2019</v>
      </c>
      <c r="C232" s="50" t="s">
        <v>177</v>
      </c>
      <c r="D232" s="76" t="str">
        <f t="shared" si="3"/>
        <v>June 2019</v>
      </c>
      <c r="E232" s="7">
        <v>1814.1000000000001</v>
      </c>
      <c r="F232" s="7">
        <v>164.9</v>
      </c>
      <c r="G232" s="7">
        <v>436.4</v>
      </c>
      <c r="H232" s="7">
        <v>149.4</v>
      </c>
      <c r="I232" s="7">
        <v>141.19999999999999</v>
      </c>
      <c r="J232" s="7">
        <v>980.80000000000007</v>
      </c>
    </row>
    <row r="233" spans="1:12" x14ac:dyDescent="0.25">
      <c r="A233" s="48" t="s">
        <v>60</v>
      </c>
      <c r="B233">
        <v>2019</v>
      </c>
      <c r="C233" s="50" t="s">
        <v>194</v>
      </c>
      <c r="D233" s="76" t="str">
        <f t="shared" si="3"/>
        <v>July 2019</v>
      </c>
      <c r="E233" s="7">
        <v>1826.8999999999999</v>
      </c>
      <c r="F233" s="7">
        <v>164.5</v>
      </c>
      <c r="G233" s="7">
        <v>449.1</v>
      </c>
      <c r="H233" s="7">
        <v>150.6</v>
      </c>
      <c r="I233" s="7">
        <v>146.80000000000001</v>
      </c>
      <c r="J233" s="7">
        <v>1020.3</v>
      </c>
    </row>
    <row r="234" spans="1:12" x14ac:dyDescent="0.25">
      <c r="A234" s="48" t="s">
        <v>85</v>
      </c>
      <c r="B234">
        <v>2019</v>
      </c>
      <c r="C234" s="50" t="s">
        <v>194</v>
      </c>
      <c r="D234" s="76" t="str">
        <f t="shared" si="3"/>
        <v>July 2019</v>
      </c>
      <c r="E234" s="7">
        <v>1857.3999999999999</v>
      </c>
      <c r="F234" s="7">
        <v>167.2</v>
      </c>
      <c r="G234" s="7">
        <v>419.3</v>
      </c>
      <c r="H234" s="7">
        <v>150.6</v>
      </c>
      <c r="I234" s="7">
        <v>127</v>
      </c>
      <c r="J234" s="7">
        <v>954.1</v>
      </c>
    </row>
    <row r="235" spans="1:12" x14ac:dyDescent="0.25">
      <c r="A235" s="48" t="s">
        <v>104</v>
      </c>
      <c r="B235">
        <v>2019</v>
      </c>
      <c r="C235" s="50" t="s">
        <v>194</v>
      </c>
      <c r="D235" s="76" t="str">
        <f t="shared" si="3"/>
        <v>July 2019</v>
      </c>
      <c r="E235" s="7">
        <v>1837.5</v>
      </c>
      <c r="F235" s="7">
        <v>165.2</v>
      </c>
      <c r="G235" s="7">
        <v>437</v>
      </c>
      <c r="H235" s="7">
        <v>150.6</v>
      </c>
      <c r="I235" s="7">
        <v>139.30000000000001</v>
      </c>
      <c r="J235" s="7">
        <v>987.40000000000009</v>
      </c>
      <c r="L235" s="9">
        <v>1743.1999999999998</v>
      </c>
    </row>
    <row r="236" spans="1:12" x14ac:dyDescent="0.25">
      <c r="A236" s="48" t="s">
        <v>60</v>
      </c>
      <c r="B236">
        <v>2019</v>
      </c>
      <c r="C236" s="50" t="s">
        <v>213</v>
      </c>
      <c r="D236" s="76" t="str">
        <f t="shared" si="3"/>
        <v>August 2019</v>
      </c>
      <c r="E236" s="7">
        <v>1834.5000000000002</v>
      </c>
      <c r="F236" s="7">
        <v>165.1</v>
      </c>
      <c r="G236" s="7">
        <v>449.5</v>
      </c>
      <c r="H236" s="7">
        <v>151.6</v>
      </c>
      <c r="I236" s="7">
        <v>146.4</v>
      </c>
      <c r="J236" s="7">
        <v>1025.7</v>
      </c>
    </row>
    <row r="237" spans="1:12" x14ac:dyDescent="0.25">
      <c r="A237" s="48" t="s">
        <v>85</v>
      </c>
      <c r="B237">
        <v>2019</v>
      </c>
      <c r="C237" s="50" t="s">
        <v>213</v>
      </c>
      <c r="D237" s="76" t="str">
        <f t="shared" si="3"/>
        <v>August 2019</v>
      </c>
      <c r="E237" s="7">
        <v>1869.1</v>
      </c>
      <c r="F237" s="7">
        <v>167.9</v>
      </c>
      <c r="G237" s="7">
        <v>420.2</v>
      </c>
      <c r="H237" s="7">
        <v>151.6</v>
      </c>
      <c r="I237" s="7">
        <v>125.5</v>
      </c>
      <c r="J237" s="7">
        <v>960.40000000000009</v>
      </c>
    </row>
    <row r="238" spans="1:12" x14ac:dyDescent="0.25">
      <c r="A238" s="48" t="s">
        <v>104</v>
      </c>
      <c r="B238">
        <v>2019</v>
      </c>
      <c r="C238" s="50" t="s">
        <v>213</v>
      </c>
      <c r="D238" s="76" t="str">
        <f t="shared" si="3"/>
        <v>August 2019</v>
      </c>
      <c r="E238" s="7">
        <v>1846.5</v>
      </c>
      <c r="F238" s="7">
        <v>165.8</v>
      </c>
      <c r="G238" s="7">
        <v>437.6</v>
      </c>
      <c r="H238" s="7">
        <v>151.6</v>
      </c>
      <c r="I238" s="7">
        <v>138.5</v>
      </c>
      <c r="J238" s="7">
        <v>993.2</v>
      </c>
    </row>
    <row r="239" spans="1:12" x14ac:dyDescent="0.25">
      <c r="A239" s="48" t="s">
        <v>60</v>
      </c>
      <c r="B239">
        <v>2019</v>
      </c>
      <c r="C239" s="50" t="s">
        <v>228</v>
      </c>
      <c r="D239" s="76" t="str">
        <f t="shared" si="3"/>
        <v>September 2019</v>
      </c>
      <c r="E239" s="7">
        <v>1848.7</v>
      </c>
      <c r="F239" s="7">
        <v>165.7</v>
      </c>
      <c r="G239" s="7">
        <v>449.29999999999995</v>
      </c>
      <c r="H239" s="7">
        <v>152.19999999999999</v>
      </c>
      <c r="I239" s="7">
        <v>146.9</v>
      </c>
      <c r="J239" s="7">
        <v>1029.4000000000003</v>
      </c>
    </row>
    <row r="240" spans="1:12" x14ac:dyDescent="0.25">
      <c r="A240" s="48" t="s">
        <v>85</v>
      </c>
      <c r="B240">
        <v>2019</v>
      </c>
      <c r="C240" s="50" t="s">
        <v>228</v>
      </c>
      <c r="D240" s="76" t="str">
        <f t="shared" si="3"/>
        <v>September 2019</v>
      </c>
      <c r="E240" s="7">
        <v>1874.9</v>
      </c>
      <c r="F240" s="7">
        <v>168.6</v>
      </c>
      <c r="G240" s="7">
        <v>420.8</v>
      </c>
      <c r="H240" s="7">
        <v>152.19999999999999</v>
      </c>
      <c r="I240" s="7">
        <v>126.6</v>
      </c>
      <c r="J240" s="7">
        <v>963.60000000000014</v>
      </c>
    </row>
    <row r="241" spans="1:10" x14ac:dyDescent="0.25">
      <c r="A241" s="48" t="s">
        <v>104</v>
      </c>
      <c r="B241">
        <v>2019</v>
      </c>
      <c r="C241" s="50" t="s">
        <v>228</v>
      </c>
      <c r="D241" s="76" t="str">
        <f t="shared" si="3"/>
        <v>September 2019</v>
      </c>
      <c r="E241" s="7">
        <v>1857.6999999999998</v>
      </c>
      <c r="F241" s="7">
        <v>166.5</v>
      </c>
      <c r="G241" s="7">
        <v>437.69999999999993</v>
      </c>
      <c r="H241" s="7">
        <v>152.19999999999999</v>
      </c>
      <c r="I241" s="7">
        <v>139.19999999999999</v>
      </c>
      <c r="J241" s="7">
        <v>996.60000000000014</v>
      </c>
    </row>
    <row r="242" spans="1:10" x14ac:dyDescent="0.25">
      <c r="A242" s="48" t="s">
        <v>60</v>
      </c>
      <c r="B242">
        <v>2019</v>
      </c>
      <c r="C242" s="50" t="s">
        <v>238</v>
      </c>
      <c r="D242" s="76" t="str">
        <f t="shared" si="3"/>
        <v>October 2019</v>
      </c>
      <c r="E242" s="7">
        <v>1876.8999999999996</v>
      </c>
      <c r="F242" s="7">
        <v>166.3</v>
      </c>
      <c r="G242" s="7">
        <v>449.4</v>
      </c>
      <c r="H242" s="7">
        <v>153</v>
      </c>
      <c r="I242" s="7">
        <v>147.69999999999999</v>
      </c>
      <c r="J242" s="7">
        <v>1031.3999999999999</v>
      </c>
    </row>
    <row r="243" spans="1:10" x14ac:dyDescent="0.25">
      <c r="A243" s="48" t="s">
        <v>85</v>
      </c>
      <c r="B243">
        <v>2019</v>
      </c>
      <c r="C243" s="50" t="s">
        <v>238</v>
      </c>
      <c r="D243" s="76" t="str">
        <f t="shared" si="3"/>
        <v>October 2019</v>
      </c>
      <c r="E243" s="7">
        <v>1902.6000000000001</v>
      </c>
      <c r="F243" s="7">
        <v>169.3</v>
      </c>
      <c r="G243" s="7">
        <v>422.20000000000005</v>
      </c>
      <c r="H243" s="7">
        <v>153</v>
      </c>
      <c r="I243" s="7">
        <v>128.9</v>
      </c>
      <c r="J243" s="7">
        <v>966</v>
      </c>
    </row>
    <row r="244" spans="1:10" x14ac:dyDescent="0.25">
      <c r="A244" s="48" t="s">
        <v>104</v>
      </c>
      <c r="B244">
        <v>2019</v>
      </c>
      <c r="C244" s="50" t="s">
        <v>238</v>
      </c>
      <c r="D244" s="76" t="str">
        <f t="shared" si="3"/>
        <v>October 2019</v>
      </c>
      <c r="E244" s="7">
        <v>1885.5999999999997</v>
      </c>
      <c r="F244" s="7">
        <v>167.1</v>
      </c>
      <c r="G244" s="7">
        <v>438.40000000000003</v>
      </c>
      <c r="H244" s="7">
        <v>153</v>
      </c>
      <c r="I244" s="7">
        <v>140.6</v>
      </c>
      <c r="J244" s="7">
        <v>998.8</v>
      </c>
    </row>
    <row r="245" spans="1:10" x14ac:dyDescent="0.25">
      <c r="A245" s="48" t="s">
        <v>60</v>
      </c>
      <c r="B245">
        <v>2019</v>
      </c>
      <c r="C245" s="50" t="s">
        <v>264</v>
      </c>
      <c r="D245" s="76" t="str">
        <f t="shared" si="3"/>
        <v>November 2019</v>
      </c>
      <c r="E245" s="7">
        <v>1904.6000000000001</v>
      </c>
      <c r="F245" s="7">
        <v>167.2</v>
      </c>
      <c r="G245" s="7">
        <v>450.8</v>
      </c>
      <c r="H245" s="7">
        <v>153.5</v>
      </c>
      <c r="I245" s="7">
        <v>148.4</v>
      </c>
      <c r="J245" s="7">
        <v>1033.9000000000001</v>
      </c>
    </row>
    <row r="246" spans="1:10" x14ac:dyDescent="0.25">
      <c r="A246" s="48" t="s">
        <v>85</v>
      </c>
      <c r="B246">
        <v>2019</v>
      </c>
      <c r="C246" s="50" t="s">
        <v>264</v>
      </c>
      <c r="D246" s="76" t="str">
        <f t="shared" si="3"/>
        <v>November 2019</v>
      </c>
      <c r="E246" s="7">
        <v>1923.9999999999998</v>
      </c>
      <c r="F246" s="7">
        <v>169.9</v>
      </c>
      <c r="G246" s="7">
        <v>423.09999999999997</v>
      </c>
      <c r="H246" s="7">
        <v>153.5</v>
      </c>
      <c r="I246" s="7">
        <v>132.19999999999999</v>
      </c>
      <c r="J246" s="7">
        <v>968.19999999999982</v>
      </c>
    </row>
    <row r="247" spans="1:10" x14ac:dyDescent="0.25">
      <c r="A247" s="48" t="s">
        <v>104</v>
      </c>
      <c r="B247">
        <v>2019</v>
      </c>
      <c r="C247" s="50" t="s">
        <v>264</v>
      </c>
      <c r="D247" s="76" t="str">
        <f t="shared" si="3"/>
        <v>November 2019</v>
      </c>
      <c r="E247" s="7">
        <v>1910.9</v>
      </c>
      <c r="F247" s="7">
        <v>167.9</v>
      </c>
      <c r="G247" s="7">
        <v>439.5</v>
      </c>
      <c r="H247" s="7">
        <v>153.5</v>
      </c>
      <c r="I247" s="7">
        <v>142.30000000000001</v>
      </c>
      <c r="J247" s="7">
        <v>1001</v>
      </c>
    </row>
    <row r="248" spans="1:10" x14ac:dyDescent="0.25">
      <c r="A248" s="48" t="s">
        <v>60</v>
      </c>
      <c r="B248">
        <v>2019</v>
      </c>
      <c r="C248" s="50" t="s">
        <v>273</v>
      </c>
      <c r="D248" s="76" t="str">
        <f t="shared" si="3"/>
        <v>December 2019</v>
      </c>
      <c r="E248" s="7">
        <v>1940.9999999999995</v>
      </c>
      <c r="F248" s="7">
        <v>167.8</v>
      </c>
      <c r="G248" s="7">
        <v>451.79999999999995</v>
      </c>
      <c r="H248" s="7">
        <v>152.80000000000001</v>
      </c>
      <c r="I248" s="7">
        <v>149.9</v>
      </c>
      <c r="J248" s="7">
        <v>1039.3</v>
      </c>
    </row>
    <row r="249" spans="1:10" x14ac:dyDescent="0.25">
      <c r="A249" s="48" t="s">
        <v>85</v>
      </c>
      <c r="B249">
        <v>2019</v>
      </c>
      <c r="C249" s="50" t="s">
        <v>273</v>
      </c>
      <c r="D249" s="76" t="str">
        <f t="shared" si="3"/>
        <v>December 2019</v>
      </c>
      <c r="E249" s="7">
        <v>1956.7</v>
      </c>
      <c r="F249" s="7">
        <v>170.4</v>
      </c>
      <c r="G249" s="7">
        <v>424.20000000000005</v>
      </c>
      <c r="H249" s="7">
        <v>152.80000000000001</v>
      </c>
      <c r="I249" s="7">
        <v>133.6</v>
      </c>
      <c r="J249" s="7">
        <v>974.8</v>
      </c>
    </row>
    <row r="250" spans="1:10" x14ac:dyDescent="0.25">
      <c r="A250" s="48" t="s">
        <v>104</v>
      </c>
      <c r="B250">
        <v>2019</v>
      </c>
      <c r="C250" s="50" t="s">
        <v>273</v>
      </c>
      <c r="D250" s="76" t="str">
        <f t="shared" si="3"/>
        <v>December 2019</v>
      </c>
      <c r="E250" s="7">
        <v>1946.1000000000001</v>
      </c>
      <c r="F250" s="7">
        <v>168.5</v>
      </c>
      <c r="G250" s="7">
        <v>440.6</v>
      </c>
      <c r="H250" s="7">
        <v>152.80000000000001</v>
      </c>
      <c r="I250" s="7">
        <v>143.69999999999999</v>
      </c>
      <c r="J250" s="7">
        <v>1006.9</v>
      </c>
    </row>
    <row r="251" spans="1:10" x14ac:dyDescent="0.25">
      <c r="A251" s="48" t="s">
        <v>60</v>
      </c>
      <c r="B251">
        <v>2020</v>
      </c>
      <c r="C251" s="50" t="s">
        <v>62</v>
      </c>
      <c r="D251" s="76" t="str">
        <f t="shared" si="3"/>
        <v>January 2020</v>
      </c>
      <c r="E251" s="7">
        <v>1938.6</v>
      </c>
      <c r="F251" s="7">
        <v>168.6</v>
      </c>
      <c r="G251" s="7">
        <v>452.30000000000007</v>
      </c>
      <c r="H251" s="7">
        <v>153.9</v>
      </c>
      <c r="I251" s="7">
        <v>150.4</v>
      </c>
      <c r="J251" s="7">
        <v>1046.0999999999999</v>
      </c>
    </row>
    <row r="252" spans="1:10" x14ac:dyDescent="0.25">
      <c r="A252" s="48" t="s">
        <v>85</v>
      </c>
      <c r="B252">
        <v>2020</v>
      </c>
      <c r="C252" s="50" t="s">
        <v>62</v>
      </c>
      <c r="D252" s="76" t="str">
        <f t="shared" si="3"/>
        <v>January 2020</v>
      </c>
      <c r="E252" s="7">
        <v>1945.3999999999999</v>
      </c>
      <c r="F252" s="7">
        <v>170.8</v>
      </c>
      <c r="G252" s="7">
        <v>425.1</v>
      </c>
      <c r="H252" s="7">
        <v>153.9</v>
      </c>
      <c r="I252" s="7">
        <v>135.1</v>
      </c>
      <c r="J252" s="7">
        <v>979.80000000000007</v>
      </c>
    </row>
    <row r="253" spans="1:10" x14ac:dyDescent="0.25">
      <c r="A253" s="48" t="s">
        <v>104</v>
      </c>
      <c r="B253">
        <v>2020</v>
      </c>
      <c r="C253" s="50" t="s">
        <v>62</v>
      </c>
      <c r="D253" s="76" t="str">
        <f t="shared" si="3"/>
        <v>January 2020</v>
      </c>
      <c r="E253" s="7">
        <v>1940.3999999999999</v>
      </c>
      <c r="F253" s="7">
        <v>169.2</v>
      </c>
      <c r="G253" s="7">
        <v>441.2</v>
      </c>
      <c r="H253" s="7">
        <v>153.9</v>
      </c>
      <c r="I253" s="7">
        <v>144.6</v>
      </c>
      <c r="J253" s="7">
        <v>1012.9</v>
      </c>
    </row>
    <row r="254" spans="1:10" x14ac:dyDescent="0.25">
      <c r="A254" s="48" t="s">
        <v>60</v>
      </c>
      <c r="B254">
        <v>2020</v>
      </c>
      <c r="C254" s="50" t="s">
        <v>116</v>
      </c>
      <c r="D254" s="76" t="str">
        <f t="shared" si="3"/>
        <v>February 2020</v>
      </c>
      <c r="E254" s="7">
        <v>1909.7999999999997</v>
      </c>
      <c r="F254" s="7">
        <v>169.4</v>
      </c>
      <c r="G254" s="7">
        <v>452.8</v>
      </c>
      <c r="H254" s="7">
        <v>154.80000000000001</v>
      </c>
      <c r="I254" s="7">
        <v>152.30000000000001</v>
      </c>
      <c r="J254" s="7">
        <v>1048.0999999999999</v>
      </c>
    </row>
    <row r="255" spans="1:10" x14ac:dyDescent="0.25">
      <c r="A255" s="48" t="s">
        <v>85</v>
      </c>
      <c r="B255">
        <v>2020</v>
      </c>
      <c r="C255" s="50" t="s">
        <v>116</v>
      </c>
      <c r="D255" s="76" t="str">
        <f t="shared" si="3"/>
        <v>February 2020</v>
      </c>
      <c r="E255" s="7">
        <v>1916.6</v>
      </c>
      <c r="F255" s="7">
        <v>172</v>
      </c>
      <c r="G255" s="7">
        <v>426</v>
      </c>
      <c r="H255" s="7">
        <v>154.80000000000001</v>
      </c>
      <c r="I255" s="7">
        <v>138.9</v>
      </c>
      <c r="J255" s="7">
        <v>981.80000000000007</v>
      </c>
    </row>
    <row r="256" spans="1:10" x14ac:dyDescent="0.25">
      <c r="A256" s="48" t="s">
        <v>104</v>
      </c>
      <c r="B256">
        <v>2020</v>
      </c>
      <c r="C256" s="50" t="s">
        <v>116</v>
      </c>
      <c r="D256" s="76" t="str">
        <f t="shared" si="3"/>
        <v>February 2020</v>
      </c>
      <c r="E256" s="7">
        <v>1911.6</v>
      </c>
      <c r="F256" s="7">
        <v>170.1</v>
      </c>
      <c r="G256" s="7">
        <v>442</v>
      </c>
      <c r="H256" s="7">
        <v>154.80000000000001</v>
      </c>
      <c r="I256" s="7">
        <v>147.19999999999999</v>
      </c>
      <c r="J256" s="7">
        <v>1014.8</v>
      </c>
    </row>
    <row r="257" spans="1:10" x14ac:dyDescent="0.25">
      <c r="A257" s="48" t="s">
        <v>60</v>
      </c>
      <c r="B257">
        <v>2020</v>
      </c>
      <c r="C257" s="50" t="s">
        <v>138</v>
      </c>
      <c r="D257" s="76" t="str">
        <f t="shared" si="3"/>
        <v>March 2020</v>
      </c>
      <c r="E257" s="7">
        <v>1894.5999999999997</v>
      </c>
      <c r="F257" s="7">
        <v>170.5</v>
      </c>
      <c r="G257" s="7">
        <v>453.5</v>
      </c>
      <c r="H257" s="7">
        <v>154.5</v>
      </c>
      <c r="I257" s="7">
        <v>153.4</v>
      </c>
      <c r="J257" s="7">
        <v>1050.1000000000001</v>
      </c>
    </row>
    <row r="258" spans="1:10" x14ac:dyDescent="0.25">
      <c r="A258" s="48" t="s">
        <v>85</v>
      </c>
      <c r="B258">
        <v>2020</v>
      </c>
      <c r="C258" s="50" t="s">
        <v>138</v>
      </c>
      <c r="D258" s="76" t="str">
        <f t="shared" ref="D258:D321" si="4">C258&amp;" "&amp;B258</f>
        <v>March 2020</v>
      </c>
      <c r="E258" s="7">
        <v>1898.5</v>
      </c>
      <c r="F258" s="7">
        <v>173.3</v>
      </c>
      <c r="G258" s="7">
        <v>427.1</v>
      </c>
      <c r="H258" s="7">
        <v>154.5</v>
      </c>
      <c r="I258" s="7">
        <v>141.4</v>
      </c>
      <c r="J258" s="7">
        <v>984.8</v>
      </c>
    </row>
    <row r="259" spans="1:10" x14ac:dyDescent="0.25">
      <c r="A259" s="48" t="s">
        <v>104</v>
      </c>
      <c r="B259">
        <v>2020</v>
      </c>
      <c r="C259" s="50" t="s">
        <v>138</v>
      </c>
      <c r="D259" s="76" t="str">
        <f t="shared" si="4"/>
        <v>March 2020</v>
      </c>
      <c r="E259" s="7">
        <v>1895.4</v>
      </c>
      <c r="F259" s="7">
        <v>171.2</v>
      </c>
      <c r="G259" s="7">
        <v>442.90000000000003</v>
      </c>
      <c r="H259" s="7">
        <v>154.5</v>
      </c>
      <c r="I259" s="7">
        <v>148.9</v>
      </c>
      <c r="J259" s="7">
        <v>1017.3999999999999</v>
      </c>
    </row>
    <row r="260" spans="1:10" x14ac:dyDescent="0.25">
      <c r="A260" s="48" t="s">
        <v>60</v>
      </c>
      <c r="B260">
        <v>2020</v>
      </c>
      <c r="C260" s="50" t="s">
        <v>154</v>
      </c>
      <c r="D260" s="76" t="str">
        <f t="shared" si="4"/>
        <v>April 2020</v>
      </c>
      <c r="E260" s="7">
        <v>1960.7933333333335</v>
      </c>
      <c r="F260" s="7">
        <v>180.63</v>
      </c>
      <c r="G260" s="7">
        <v>446.06666666666672</v>
      </c>
      <c r="H260" s="7">
        <v>155.6</v>
      </c>
      <c r="I260" s="7">
        <v>148.4</v>
      </c>
      <c r="J260" s="7">
        <v>1041.9133333333332</v>
      </c>
    </row>
    <row r="261" spans="1:10" x14ac:dyDescent="0.25">
      <c r="A261" s="48" t="s">
        <v>85</v>
      </c>
      <c r="B261">
        <v>2020</v>
      </c>
      <c r="C261" s="50" t="s">
        <v>154</v>
      </c>
      <c r="D261" s="76" t="str">
        <f t="shared" si="4"/>
        <v>April 2020</v>
      </c>
      <c r="E261" s="7">
        <v>1982.6933333333336</v>
      </c>
      <c r="F261" s="7">
        <v>180.63</v>
      </c>
      <c r="G261" s="7">
        <v>446.06666666666672</v>
      </c>
      <c r="H261" s="7">
        <v>155.6</v>
      </c>
      <c r="I261" s="7">
        <v>137.1</v>
      </c>
      <c r="J261" s="7">
        <v>1032.4133333333332</v>
      </c>
    </row>
    <row r="262" spans="1:10" x14ac:dyDescent="0.25">
      <c r="A262" s="48" t="s">
        <v>104</v>
      </c>
      <c r="B262">
        <v>2020</v>
      </c>
      <c r="C262" s="50" t="s">
        <v>154</v>
      </c>
      <c r="D262" s="76" t="str">
        <f t="shared" si="4"/>
        <v>April 2020</v>
      </c>
      <c r="E262" s="7">
        <v>1968.6933333333332</v>
      </c>
      <c r="F262" s="7">
        <v>180.63</v>
      </c>
      <c r="G262" s="7">
        <v>446.06666666666672</v>
      </c>
      <c r="H262" s="7">
        <v>155.6</v>
      </c>
      <c r="I262" s="7">
        <v>144.1</v>
      </c>
      <c r="J262" s="7">
        <v>1038.313333333333</v>
      </c>
    </row>
    <row r="263" spans="1:10" x14ac:dyDescent="0.25">
      <c r="A263" s="48" t="s">
        <v>60</v>
      </c>
      <c r="B263">
        <v>2020</v>
      </c>
      <c r="C263" s="50" t="s">
        <v>167</v>
      </c>
      <c r="D263" s="76" t="str">
        <f t="shared" si="4"/>
        <v>May 2020</v>
      </c>
      <c r="E263" s="7">
        <v>1994.4478787878788</v>
      </c>
      <c r="F263" s="7">
        <v>180.63</v>
      </c>
      <c r="G263" s="7">
        <v>446.06666666666672</v>
      </c>
      <c r="H263" s="7">
        <v>155.71818181818179</v>
      </c>
      <c r="I263" s="7">
        <v>143.32727272727274</v>
      </c>
      <c r="J263" s="7">
        <v>1041.0860606060603</v>
      </c>
    </row>
    <row r="264" spans="1:10" x14ac:dyDescent="0.25">
      <c r="A264" s="48" t="s">
        <v>85</v>
      </c>
      <c r="B264">
        <v>2020</v>
      </c>
      <c r="C264" s="50" t="s">
        <v>167</v>
      </c>
      <c r="D264" s="76" t="str">
        <f t="shared" si="4"/>
        <v>May 2020</v>
      </c>
      <c r="E264" s="7">
        <v>1994.4478787878788</v>
      </c>
      <c r="F264" s="7">
        <v>180.63</v>
      </c>
      <c r="G264" s="7">
        <v>446.06666666666672</v>
      </c>
      <c r="H264" s="7">
        <v>155.71818181818179</v>
      </c>
      <c r="I264" s="7">
        <v>143.32727272727274</v>
      </c>
      <c r="J264" s="7">
        <v>1041.0860606060603</v>
      </c>
    </row>
    <row r="265" spans="1:10" x14ac:dyDescent="0.25">
      <c r="A265" s="48" t="s">
        <v>104</v>
      </c>
      <c r="B265">
        <v>2020</v>
      </c>
      <c r="C265" s="50" t="s">
        <v>167</v>
      </c>
      <c r="D265" s="76" t="str">
        <f t="shared" si="4"/>
        <v>May 2020</v>
      </c>
      <c r="E265" s="7">
        <v>1994.4478787878788</v>
      </c>
      <c r="F265" s="7">
        <v>180.63</v>
      </c>
      <c r="G265" s="7">
        <v>446.06666666666672</v>
      </c>
      <c r="H265" s="7">
        <v>155.71818181818179</v>
      </c>
      <c r="I265" s="7">
        <v>143.32727272727274</v>
      </c>
      <c r="J265" s="7">
        <v>1041.0860606060603</v>
      </c>
    </row>
    <row r="266" spans="1:10" x14ac:dyDescent="0.25">
      <c r="A266" s="48" t="s">
        <v>60</v>
      </c>
      <c r="B266">
        <v>2020</v>
      </c>
      <c r="C266" s="50" t="s">
        <v>177</v>
      </c>
      <c r="D266" s="76" t="str">
        <f t="shared" si="4"/>
        <v>June 2020</v>
      </c>
      <c r="E266" s="7">
        <v>1951</v>
      </c>
      <c r="F266" s="7">
        <v>182.4</v>
      </c>
      <c r="G266" s="7">
        <v>458.79999999999995</v>
      </c>
      <c r="H266" s="7">
        <v>154.69999999999999</v>
      </c>
      <c r="I266" s="7">
        <v>144.9</v>
      </c>
      <c r="J266" s="7">
        <v>1069.2</v>
      </c>
    </row>
    <row r="267" spans="1:10" x14ac:dyDescent="0.25">
      <c r="A267" s="48" t="s">
        <v>85</v>
      </c>
      <c r="B267">
        <v>2020</v>
      </c>
      <c r="C267" s="50" t="s">
        <v>177</v>
      </c>
      <c r="D267" s="76" t="str">
        <f t="shared" si="4"/>
        <v>June 2020</v>
      </c>
      <c r="E267" s="7">
        <v>1994.9999999999998</v>
      </c>
      <c r="F267" s="7">
        <v>186.7</v>
      </c>
      <c r="G267" s="7">
        <v>432.9</v>
      </c>
      <c r="H267" s="7">
        <v>154.69999999999999</v>
      </c>
      <c r="I267" s="7">
        <v>137.1</v>
      </c>
      <c r="J267" s="7">
        <v>1009</v>
      </c>
    </row>
    <row r="268" spans="1:10" x14ac:dyDescent="0.25">
      <c r="A268" s="48" t="s">
        <v>104</v>
      </c>
      <c r="B268">
        <v>2020</v>
      </c>
      <c r="C268" s="50" t="s">
        <v>177</v>
      </c>
      <c r="D268" s="76" t="str">
        <f t="shared" si="4"/>
        <v>June 2020</v>
      </c>
      <c r="E268" s="7">
        <v>1966.8000000000002</v>
      </c>
      <c r="F268" s="7">
        <v>183.5</v>
      </c>
      <c r="G268" s="7">
        <v>448.29999999999995</v>
      </c>
      <c r="H268" s="7">
        <v>154.69999999999999</v>
      </c>
      <c r="I268" s="7">
        <v>141.9</v>
      </c>
      <c r="J268" s="7">
        <v>1039.0999999999999</v>
      </c>
    </row>
    <row r="269" spans="1:10" x14ac:dyDescent="0.25">
      <c r="A269" s="48" t="s">
        <v>60</v>
      </c>
      <c r="B269">
        <v>2020</v>
      </c>
      <c r="C269" s="50" t="s">
        <v>194</v>
      </c>
      <c r="D269" s="76" t="str">
        <f t="shared" si="4"/>
        <v>July 2020</v>
      </c>
      <c r="E269" s="7">
        <v>1951</v>
      </c>
      <c r="F269" s="7">
        <v>182.4</v>
      </c>
      <c r="G269" s="7">
        <v>458.79999999999995</v>
      </c>
      <c r="H269" s="7">
        <v>154.69999999999999</v>
      </c>
      <c r="I269" s="7">
        <v>144.9</v>
      </c>
      <c r="J269" s="7">
        <v>1069.2</v>
      </c>
    </row>
    <row r="270" spans="1:10" x14ac:dyDescent="0.25">
      <c r="A270" s="48" t="s">
        <v>85</v>
      </c>
      <c r="B270">
        <v>2020</v>
      </c>
      <c r="C270" s="50" t="s">
        <v>194</v>
      </c>
      <c r="D270" s="76" t="str">
        <f t="shared" si="4"/>
        <v>July 2020</v>
      </c>
      <c r="E270" s="7">
        <v>1994.9999999999998</v>
      </c>
      <c r="F270" s="7">
        <v>186.7</v>
      </c>
      <c r="G270" s="7">
        <v>432.9</v>
      </c>
      <c r="H270" s="7">
        <v>154.69999999999999</v>
      </c>
      <c r="I270" s="7">
        <v>137.1</v>
      </c>
      <c r="J270" s="7">
        <v>1009</v>
      </c>
    </row>
    <row r="271" spans="1:10" x14ac:dyDescent="0.25">
      <c r="A271" s="48" t="s">
        <v>104</v>
      </c>
      <c r="B271">
        <v>2020</v>
      </c>
      <c r="C271" s="50" t="s">
        <v>194</v>
      </c>
      <c r="D271" s="76" t="str">
        <f t="shared" si="4"/>
        <v>July 2020</v>
      </c>
      <c r="E271" s="7">
        <v>1966.8000000000002</v>
      </c>
      <c r="F271" s="7">
        <v>183.5</v>
      </c>
      <c r="G271" s="7">
        <v>448.29999999999995</v>
      </c>
      <c r="H271" s="7">
        <v>154.69999999999999</v>
      </c>
      <c r="I271" s="7">
        <v>141.9</v>
      </c>
      <c r="J271" s="7">
        <v>1039.0999999999999</v>
      </c>
    </row>
    <row r="272" spans="1:10" x14ac:dyDescent="0.25">
      <c r="A272" s="48" t="s">
        <v>60</v>
      </c>
      <c r="B272">
        <v>2020</v>
      </c>
      <c r="C272" s="50" t="s">
        <v>213</v>
      </c>
      <c r="D272" s="76" t="str">
        <f t="shared" si="4"/>
        <v>August 2020</v>
      </c>
      <c r="E272" s="7">
        <v>1978.6</v>
      </c>
      <c r="F272" s="7">
        <v>180.9</v>
      </c>
      <c r="G272" s="7">
        <v>458.7</v>
      </c>
      <c r="H272" s="7">
        <v>155.5</v>
      </c>
      <c r="I272" s="7">
        <v>145.80000000000001</v>
      </c>
      <c r="J272" s="7">
        <v>1075.8000000000002</v>
      </c>
    </row>
    <row r="273" spans="1:10" x14ac:dyDescent="0.25">
      <c r="A273" s="48" t="s">
        <v>85</v>
      </c>
      <c r="B273">
        <v>2020</v>
      </c>
      <c r="C273" s="50" t="s">
        <v>213</v>
      </c>
      <c r="D273" s="76" t="str">
        <f t="shared" si="4"/>
        <v>August 2020</v>
      </c>
      <c r="E273" s="7">
        <v>2024.8999999999999</v>
      </c>
      <c r="F273" s="7">
        <v>187.2</v>
      </c>
      <c r="G273" s="7">
        <v>433</v>
      </c>
      <c r="H273" s="7">
        <v>155.5</v>
      </c>
      <c r="I273" s="7">
        <v>138.30000000000001</v>
      </c>
      <c r="J273" s="7">
        <v>1023.8</v>
      </c>
    </row>
    <row r="274" spans="1:10" x14ac:dyDescent="0.25">
      <c r="A274" s="48" t="s">
        <v>104</v>
      </c>
      <c r="B274">
        <v>2020</v>
      </c>
      <c r="C274" s="50" t="s">
        <v>213</v>
      </c>
      <c r="D274" s="76" t="str">
        <f t="shared" si="4"/>
        <v>August 2020</v>
      </c>
      <c r="E274" s="7">
        <v>1995.1999999999998</v>
      </c>
      <c r="F274" s="7">
        <v>182.6</v>
      </c>
      <c r="G274" s="7">
        <v>448.2</v>
      </c>
      <c r="H274" s="7">
        <v>155.5</v>
      </c>
      <c r="I274" s="7">
        <v>143</v>
      </c>
      <c r="J274" s="7">
        <v>1049.7</v>
      </c>
    </row>
    <row r="275" spans="1:10" x14ac:dyDescent="0.25">
      <c r="A275" s="48" t="s">
        <v>60</v>
      </c>
      <c r="B275">
        <v>2020</v>
      </c>
      <c r="C275" s="50" t="s">
        <v>228</v>
      </c>
      <c r="D275" s="76" t="str">
        <f t="shared" si="4"/>
        <v>September 2020</v>
      </c>
      <c r="E275" s="7">
        <v>1987.3999999999999</v>
      </c>
      <c r="F275" s="7">
        <v>182.9</v>
      </c>
      <c r="G275" s="7">
        <v>459.9</v>
      </c>
      <c r="H275" s="7">
        <v>156.30000000000001</v>
      </c>
      <c r="I275" s="7">
        <v>146.4</v>
      </c>
      <c r="J275" s="7">
        <v>1080.3</v>
      </c>
    </row>
    <row r="276" spans="1:10" x14ac:dyDescent="0.25">
      <c r="A276" s="48" t="s">
        <v>85</v>
      </c>
      <c r="B276">
        <v>2020</v>
      </c>
      <c r="C276" s="50" t="s">
        <v>228</v>
      </c>
      <c r="D276" s="76" t="str">
        <f t="shared" si="4"/>
        <v>September 2020</v>
      </c>
      <c r="E276" s="7">
        <v>2041.6000000000001</v>
      </c>
      <c r="F276" s="7">
        <v>188.7</v>
      </c>
      <c r="G276" s="7">
        <v>434.6</v>
      </c>
      <c r="H276" s="7">
        <v>156.30000000000001</v>
      </c>
      <c r="I276" s="7">
        <v>137.19999999999999</v>
      </c>
      <c r="J276" s="7">
        <v>1033</v>
      </c>
    </row>
    <row r="277" spans="1:10" x14ac:dyDescent="0.25">
      <c r="A277" s="48" t="s">
        <v>104</v>
      </c>
      <c r="B277">
        <v>2020</v>
      </c>
      <c r="C277" s="50" t="s">
        <v>228</v>
      </c>
      <c r="D277" s="76" t="str">
        <f t="shared" si="4"/>
        <v>September 2020</v>
      </c>
      <c r="E277" s="7">
        <v>2007</v>
      </c>
      <c r="F277" s="7">
        <v>184.4</v>
      </c>
      <c r="G277" s="7">
        <v>449.70000000000005</v>
      </c>
      <c r="H277" s="7">
        <v>156.30000000000001</v>
      </c>
      <c r="I277" s="7">
        <v>142.9</v>
      </c>
      <c r="J277" s="7">
        <v>1056.4000000000001</v>
      </c>
    </row>
    <row r="278" spans="1:10" x14ac:dyDescent="0.25">
      <c r="A278" s="48" t="s">
        <v>60</v>
      </c>
      <c r="B278">
        <v>2020</v>
      </c>
      <c r="C278" s="50" t="s">
        <v>238</v>
      </c>
      <c r="D278" s="76" t="str">
        <f t="shared" si="4"/>
        <v>October 2020</v>
      </c>
      <c r="E278" s="7">
        <v>2030.9</v>
      </c>
      <c r="F278" s="7">
        <v>182.7</v>
      </c>
      <c r="G278" s="7">
        <v>461.29999999999995</v>
      </c>
      <c r="H278" s="7">
        <v>156.5</v>
      </c>
      <c r="I278" s="7">
        <v>146.80000000000001</v>
      </c>
      <c r="J278" s="7">
        <v>1083.3</v>
      </c>
    </row>
    <row r="279" spans="1:10" x14ac:dyDescent="0.25">
      <c r="A279" s="48" t="s">
        <v>85</v>
      </c>
      <c r="B279">
        <v>2020</v>
      </c>
      <c r="C279" s="50" t="s">
        <v>238</v>
      </c>
      <c r="D279" s="76" t="str">
        <f t="shared" si="4"/>
        <v>October 2020</v>
      </c>
      <c r="E279" s="7">
        <v>2080.1999999999998</v>
      </c>
      <c r="F279" s="7">
        <v>188.7</v>
      </c>
      <c r="G279" s="7">
        <v>434.90000000000003</v>
      </c>
      <c r="H279" s="7">
        <v>156.5</v>
      </c>
      <c r="I279" s="7">
        <v>137.1</v>
      </c>
      <c r="J279" s="7">
        <v>1033.5</v>
      </c>
    </row>
    <row r="280" spans="1:10" x14ac:dyDescent="0.25">
      <c r="A280" s="48" t="s">
        <v>104</v>
      </c>
      <c r="B280">
        <v>2020</v>
      </c>
      <c r="C280" s="50" t="s">
        <v>238</v>
      </c>
      <c r="D280" s="76" t="str">
        <f t="shared" si="4"/>
        <v>October 2020</v>
      </c>
      <c r="E280" s="7">
        <v>2048.6000000000004</v>
      </c>
      <c r="F280" s="7">
        <v>184.3</v>
      </c>
      <c r="G280" s="7">
        <v>450.59999999999997</v>
      </c>
      <c r="H280" s="7">
        <v>156.5</v>
      </c>
      <c r="I280" s="7">
        <v>143.1</v>
      </c>
      <c r="J280" s="7">
        <v>1058</v>
      </c>
    </row>
    <row r="281" spans="1:10" x14ac:dyDescent="0.25">
      <c r="A281" s="48" t="s">
        <v>60</v>
      </c>
      <c r="B281">
        <v>2020</v>
      </c>
      <c r="C281" s="50" t="s">
        <v>264</v>
      </c>
      <c r="D281" s="76" t="str">
        <f t="shared" si="4"/>
        <v>November 2020</v>
      </c>
      <c r="E281" s="7">
        <v>2082.4</v>
      </c>
      <c r="F281" s="7">
        <v>183.4</v>
      </c>
      <c r="G281" s="7">
        <v>462.8</v>
      </c>
      <c r="H281" s="7">
        <v>158</v>
      </c>
      <c r="I281" s="7">
        <v>147.5</v>
      </c>
      <c r="J281" s="7">
        <v>1085.2</v>
      </c>
    </row>
    <row r="282" spans="1:10" x14ac:dyDescent="0.25">
      <c r="A282" s="48" t="s">
        <v>85</v>
      </c>
      <c r="B282">
        <v>2020</v>
      </c>
      <c r="C282" s="50" t="s">
        <v>264</v>
      </c>
      <c r="D282" s="76" t="str">
        <f t="shared" si="4"/>
        <v>November 2020</v>
      </c>
      <c r="E282" s="7">
        <v>2120.6999999999998</v>
      </c>
      <c r="F282" s="7">
        <v>188.8</v>
      </c>
      <c r="G282" s="7">
        <v>436.3</v>
      </c>
      <c r="H282" s="7">
        <v>158</v>
      </c>
      <c r="I282" s="7">
        <v>137.30000000000001</v>
      </c>
      <c r="J282" s="7">
        <v>1037.5999999999999</v>
      </c>
    </row>
    <row r="283" spans="1:10" x14ac:dyDescent="0.25">
      <c r="A283" s="48" t="s">
        <v>104</v>
      </c>
      <c r="B283">
        <v>2020</v>
      </c>
      <c r="C283" s="50" t="s">
        <v>264</v>
      </c>
      <c r="D283" s="76" t="str">
        <f t="shared" si="4"/>
        <v>November 2020</v>
      </c>
      <c r="E283" s="7">
        <v>2095.6</v>
      </c>
      <c r="F283" s="7">
        <v>184.8</v>
      </c>
      <c r="G283" s="7">
        <v>452.00000000000006</v>
      </c>
      <c r="H283" s="7">
        <v>158</v>
      </c>
      <c r="I283" s="7">
        <v>143.6</v>
      </c>
      <c r="J283" s="7">
        <v>1061.3999999999999</v>
      </c>
    </row>
    <row r="284" spans="1:10" x14ac:dyDescent="0.25">
      <c r="A284" s="48" t="s">
        <v>60</v>
      </c>
      <c r="B284">
        <v>2020</v>
      </c>
      <c r="C284" s="50" t="s">
        <v>273</v>
      </c>
      <c r="D284" s="76" t="str">
        <f t="shared" si="4"/>
        <v>December 2020</v>
      </c>
      <c r="E284" s="7">
        <v>2100.5</v>
      </c>
      <c r="F284" s="7">
        <v>183.6</v>
      </c>
      <c r="G284" s="7">
        <v>464.90000000000003</v>
      </c>
      <c r="H284" s="7">
        <v>158.4</v>
      </c>
      <c r="I284" s="7">
        <v>148.69999999999999</v>
      </c>
      <c r="J284" s="7">
        <v>1090</v>
      </c>
    </row>
    <row r="285" spans="1:10" x14ac:dyDescent="0.25">
      <c r="A285" s="48" t="s">
        <v>85</v>
      </c>
      <c r="B285">
        <v>2020</v>
      </c>
      <c r="C285" s="50" t="s">
        <v>273</v>
      </c>
      <c r="D285" s="76" t="str">
        <f t="shared" si="4"/>
        <v>December 2020</v>
      </c>
      <c r="E285" s="7">
        <v>2125.4</v>
      </c>
      <c r="F285" s="7">
        <v>190.2</v>
      </c>
      <c r="G285" s="7">
        <v>438.20000000000005</v>
      </c>
      <c r="H285" s="7">
        <v>158.4</v>
      </c>
      <c r="I285" s="7">
        <v>137.9</v>
      </c>
      <c r="J285" s="7">
        <v>1039.9000000000001</v>
      </c>
    </row>
    <row r="286" spans="1:10" x14ac:dyDescent="0.25">
      <c r="A286" s="48" t="s">
        <v>104</v>
      </c>
      <c r="B286">
        <v>2020</v>
      </c>
      <c r="C286" s="50" t="s">
        <v>273</v>
      </c>
      <c r="D286" s="76" t="str">
        <f t="shared" si="4"/>
        <v>December 2020</v>
      </c>
      <c r="E286" s="7">
        <v>2109.1</v>
      </c>
      <c r="F286" s="7">
        <v>185.4</v>
      </c>
      <c r="G286" s="7">
        <v>454</v>
      </c>
      <c r="H286" s="7">
        <v>158.4</v>
      </c>
      <c r="I286" s="7">
        <v>144.6</v>
      </c>
      <c r="J286" s="7">
        <v>1064.9000000000001</v>
      </c>
    </row>
    <row r="287" spans="1:10" x14ac:dyDescent="0.25">
      <c r="A287" s="48" t="s">
        <v>60</v>
      </c>
      <c r="B287">
        <v>2021</v>
      </c>
      <c r="C287" s="50" t="s">
        <v>62</v>
      </c>
      <c r="D287" s="76" t="str">
        <f t="shared" si="4"/>
        <v>January 2021</v>
      </c>
      <c r="E287" s="7">
        <v>2065.6999999999998</v>
      </c>
      <c r="F287" s="7">
        <v>184.6</v>
      </c>
      <c r="G287" s="7">
        <v>466.7</v>
      </c>
      <c r="H287" s="7">
        <v>157.69999999999999</v>
      </c>
      <c r="I287" s="7">
        <v>150.9</v>
      </c>
      <c r="J287" s="7">
        <v>1094.6000000000001</v>
      </c>
    </row>
    <row r="288" spans="1:10" x14ac:dyDescent="0.25">
      <c r="A288" s="48" t="s">
        <v>85</v>
      </c>
      <c r="B288">
        <v>2021</v>
      </c>
      <c r="C288" s="50" t="s">
        <v>62</v>
      </c>
      <c r="D288" s="76" t="str">
        <f t="shared" si="4"/>
        <v>January 2021</v>
      </c>
      <c r="E288" s="7">
        <v>2097</v>
      </c>
      <c r="F288" s="7">
        <v>191.8</v>
      </c>
      <c r="G288" s="7">
        <v>440</v>
      </c>
      <c r="H288" s="7">
        <v>157.69999999999999</v>
      </c>
      <c r="I288" s="7">
        <v>142.9</v>
      </c>
      <c r="J288" s="7">
        <v>1043.4999999999998</v>
      </c>
    </row>
    <row r="289" spans="1:10" x14ac:dyDescent="0.25">
      <c r="A289" s="48" t="s">
        <v>104</v>
      </c>
      <c r="B289">
        <v>2021</v>
      </c>
      <c r="C289" s="50" t="s">
        <v>62</v>
      </c>
      <c r="D289" s="76" t="str">
        <f t="shared" si="4"/>
        <v>January 2021</v>
      </c>
      <c r="E289" s="7">
        <v>2076.5</v>
      </c>
      <c r="F289" s="7">
        <v>186.5</v>
      </c>
      <c r="G289" s="7">
        <v>455.8</v>
      </c>
      <c r="H289" s="7">
        <v>157.69999999999999</v>
      </c>
      <c r="I289" s="7">
        <v>147.9</v>
      </c>
      <c r="J289" s="7">
        <v>1068.7</v>
      </c>
    </row>
    <row r="290" spans="1:10" x14ac:dyDescent="0.25">
      <c r="A290" s="48" t="s">
        <v>60</v>
      </c>
      <c r="B290">
        <v>2021</v>
      </c>
      <c r="C290" s="50" t="s">
        <v>116</v>
      </c>
      <c r="D290" s="76" t="str">
        <f t="shared" si="4"/>
        <v>February 2021</v>
      </c>
      <c r="E290" s="7">
        <v>2025.3</v>
      </c>
      <c r="F290" s="7">
        <v>186.5</v>
      </c>
      <c r="G290" s="7">
        <v>471.4</v>
      </c>
      <c r="H290" s="7">
        <v>159.80000000000001</v>
      </c>
      <c r="I290" s="7">
        <v>154.4</v>
      </c>
      <c r="J290" s="7">
        <v>1102.3</v>
      </c>
    </row>
    <row r="291" spans="1:10" x14ac:dyDescent="0.25">
      <c r="A291" s="48" t="s">
        <v>85</v>
      </c>
      <c r="B291">
        <v>2021</v>
      </c>
      <c r="C291" s="50" t="s">
        <v>116</v>
      </c>
      <c r="D291" s="76" t="str">
        <f t="shared" si="4"/>
        <v>February 2021</v>
      </c>
      <c r="E291" s="7">
        <v>2066</v>
      </c>
      <c r="F291" s="7">
        <v>193.3</v>
      </c>
      <c r="G291" s="7">
        <v>444.2</v>
      </c>
      <c r="H291" s="7">
        <v>159.80000000000001</v>
      </c>
      <c r="I291" s="7">
        <v>149.1</v>
      </c>
      <c r="J291" s="7">
        <v>1053.2</v>
      </c>
    </row>
    <row r="292" spans="1:10" x14ac:dyDescent="0.25">
      <c r="A292" s="48" t="s">
        <v>104</v>
      </c>
      <c r="B292">
        <v>2021</v>
      </c>
      <c r="C292" s="50" t="s">
        <v>116</v>
      </c>
      <c r="D292" s="76" t="str">
        <f t="shared" si="4"/>
        <v>February 2021</v>
      </c>
      <c r="E292" s="7">
        <v>2039.3000000000002</v>
      </c>
      <c r="F292" s="7">
        <v>188.3</v>
      </c>
      <c r="G292" s="7">
        <v>460.40000000000003</v>
      </c>
      <c r="H292" s="7">
        <v>159.80000000000001</v>
      </c>
      <c r="I292" s="7">
        <v>152.4</v>
      </c>
      <c r="J292" s="7">
        <v>1077.5000000000002</v>
      </c>
    </row>
    <row r="293" spans="1:10" x14ac:dyDescent="0.25">
      <c r="A293" s="48" t="s">
        <v>60</v>
      </c>
      <c r="B293">
        <v>2021</v>
      </c>
      <c r="C293" s="50" t="s">
        <v>138</v>
      </c>
      <c r="D293" s="76" t="str">
        <f t="shared" si="4"/>
        <v>March 2021</v>
      </c>
      <c r="E293" s="7">
        <v>2025.7</v>
      </c>
      <c r="F293" s="7">
        <v>186.1</v>
      </c>
      <c r="G293" s="7">
        <v>472.9</v>
      </c>
      <c r="H293" s="7">
        <v>159.9</v>
      </c>
      <c r="I293" s="7">
        <v>156</v>
      </c>
      <c r="J293" s="7">
        <v>1102.7</v>
      </c>
    </row>
    <row r="294" spans="1:10" x14ac:dyDescent="0.25">
      <c r="A294" s="48" t="s">
        <v>85</v>
      </c>
      <c r="B294">
        <v>2021</v>
      </c>
      <c r="C294" s="50" t="s">
        <v>138</v>
      </c>
      <c r="D294" s="76" t="str">
        <f t="shared" si="4"/>
        <v>March 2021</v>
      </c>
      <c r="E294" s="7">
        <v>2064.4999999999995</v>
      </c>
      <c r="F294" s="7">
        <v>193.5</v>
      </c>
      <c r="G294" s="7">
        <v>446.4</v>
      </c>
      <c r="H294" s="7">
        <v>159.9</v>
      </c>
      <c r="I294" s="7">
        <v>154.80000000000001</v>
      </c>
      <c r="J294" s="7">
        <v>1056.9000000000001</v>
      </c>
    </row>
    <row r="295" spans="1:10" x14ac:dyDescent="0.25">
      <c r="A295" s="48" t="s">
        <v>104</v>
      </c>
      <c r="B295">
        <v>2021</v>
      </c>
      <c r="C295" s="50" t="s">
        <v>138</v>
      </c>
      <c r="D295" s="76" t="str">
        <f t="shared" si="4"/>
        <v>March 2021</v>
      </c>
      <c r="E295" s="7">
        <v>2039.3999999999999</v>
      </c>
      <c r="F295" s="7">
        <v>188.1</v>
      </c>
      <c r="G295" s="7">
        <v>462.1</v>
      </c>
      <c r="H295" s="7">
        <v>159.9</v>
      </c>
      <c r="I295" s="7">
        <v>155.5</v>
      </c>
      <c r="J295" s="7">
        <v>1079.4999999999998</v>
      </c>
    </row>
    <row r="296" spans="1:10" x14ac:dyDescent="0.25">
      <c r="A296" s="48" t="s">
        <v>60</v>
      </c>
      <c r="B296">
        <v>2021</v>
      </c>
      <c r="C296" s="50" t="s">
        <v>154</v>
      </c>
      <c r="D296" s="76" t="str">
        <f t="shared" si="4"/>
        <v>April 2021</v>
      </c>
      <c r="E296" s="7">
        <v>2049.5</v>
      </c>
      <c r="F296" s="7">
        <v>186.8</v>
      </c>
      <c r="G296" s="7">
        <v>475.69999999999993</v>
      </c>
      <c r="H296" s="7">
        <v>161.4</v>
      </c>
      <c r="I296" s="7">
        <v>156</v>
      </c>
      <c r="J296" s="7">
        <v>1107.8000000000002</v>
      </c>
    </row>
    <row r="297" spans="1:10" x14ac:dyDescent="0.25">
      <c r="A297" s="48" t="s">
        <v>85</v>
      </c>
      <c r="B297">
        <v>2021</v>
      </c>
      <c r="C297" s="50" t="s">
        <v>154</v>
      </c>
      <c r="D297" s="76" t="str">
        <f t="shared" si="4"/>
        <v>April 2021</v>
      </c>
      <c r="E297" s="7">
        <v>2089.6</v>
      </c>
      <c r="F297" s="7">
        <v>194.4</v>
      </c>
      <c r="G297" s="7">
        <v>448.6</v>
      </c>
      <c r="H297" s="7">
        <v>161.4</v>
      </c>
      <c r="I297" s="7">
        <v>154.9</v>
      </c>
      <c r="J297" s="7">
        <v>1061</v>
      </c>
    </row>
    <row r="298" spans="1:10" x14ac:dyDescent="0.25">
      <c r="A298" s="48" t="s">
        <v>104</v>
      </c>
      <c r="B298">
        <v>2021</v>
      </c>
      <c r="C298" s="50" t="s">
        <v>154</v>
      </c>
      <c r="D298" s="76" t="str">
        <f t="shared" si="4"/>
        <v>April 2021</v>
      </c>
      <c r="E298" s="7">
        <v>2064.1</v>
      </c>
      <c r="F298" s="7">
        <v>188.8</v>
      </c>
      <c r="G298" s="7">
        <v>464.6</v>
      </c>
      <c r="H298" s="7">
        <v>161.4</v>
      </c>
      <c r="I298" s="7">
        <v>155.6</v>
      </c>
      <c r="J298" s="7">
        <v>1084</v>
      </c>
    </row>
    <row r="299" spans="1:10" x14ac:dyDescent="0.25">
      <c r="A299" s="48" t="s">
        <v>60</v>
      </c>
      <c r="B299">
        <v>2021</v>
      </c>
      <c r="C299" s="50" t="s">
        <v>167</v>
      </c>
      <c r="D299" s="76" t="str">
        <f t="shared" si="4"/>
        <v>May 2021</v>
      </c>
      <c r="E299" s="7">
        <v>2095.2999999999997</v>
      </c>
      <c r="F299" s="7">
        <v>189.6</v>
      </c>
      <c r="G299" s="7">
        <v>490.4</v>
      </c>
      <c r="H299" s="7">
        <v>161.6</v>
      </c>
      <c r="I299" s="7">
        <v>161.69999999999999</v>
      </c>
      <c r="J299" s="7">
        <v>1129.0999999999999</v>
      </c>
    </row>
    <row r="300" spans="1:10" x14ac:dyDescent="0.25">
      <c r="A300" s="48" t="s">
        <v>85</v>
      </c>
      <c r="B300">
        <v>2021</v>
      </c>
      <c r="C300" s="50" t="s">
        <v>167</v>
      </c>
      <c r="D300" s="76" t="str">
        <f t="shared" si="4"/>
        <v>May 2021</v>
      </c>
      <c r="E300" s="7">
        <v>2124.7000000000003</v>
      </c>
      <c r="F300" s="7">
        <v>198.2</v>
      </c>
      <c r="G300" s="7">
        <v>450.79999999999995</v>
      </c>
      <c r="H300" s="7">
        <v>161.6</v>
      </c>
      <c r="I300" s="7">
        <v>155.5</v>
      </c>
      <c r="J300" s="7">
        <v>1074.5</v>
      </c>
    </row>
    <row r="301" spans="1:10" x14ac:dyDescent="0.25">
      <c r="A301" s="48" t="s">
        <v>104</v>
      </c>
      <c r="B301">
        <v>2021</v>
      </c>
      <c r="C301" s="50" t="s">
        <v>167</v>
      </c>
      <c r="D301" s="76" t="str">
        <f t="shared" si="4"/>
        <v>May 2021</v>
      </c>
      <c r="E301" s="7">
        <v>2105.7000000000003</v>
      </c>
      <c r="F301" s="7">
        <v>191.9</v>
      </c>
      <c r="G301" s="7">
        <v>474.29999999999995</v>
      </c>
      <c r="H301" s="7">
        <v>161.6</v>
      </c>
      <c r="I301" s="7">
        <v>159.4</v>
      </c>
      <c r="J301" s="7">
        <v>1101.8000000000002</v>
      </c>
    </row>
    <row r="302" spans="1:10" x14ac:dyDescent="0.25">
      <c r="A302" s="48" t="s">
        <v>60</v>
      </c>
      <c r="B302">
        <v>2021</v>
      </c>
      <c r="C302" s="50" t="s">
        <v>177</v>
      </c>
      <c r="D302" s="76" t="str">
        <f t="shared" si="4"/>
        <v>June 2021</v>
      </c>
      <c r="E302" s="7">
        <v>2122.6</v>
      </c>
      <c r="F302" s="7">
        <v>189.1</v>
      </c>
      <c r="G302" s="7">
        <v>489.80000000000007</v>
      </c>
      <c r="H302" s="7">
        <v>160.5</v>
      </c>
      <c r="I302" s="7">
        <v>162.1</v>
      </c>
      <c r="J302" s="7">
        <v>1131.1999999999998</v>
      </c>
    </row>
    <row r="303" spans="1:10" x14ac:dyDescent="0.25">
      <c r="A303" s="48" t="s">
        <v>85</v>
      </c>
      <c r="B303">
        <v>2021</v>
      </c>
      <c r="C303" s="50" t="s">
        <v>177</v>
      </c>
      <c r="D303" s="76" t="str">
        <f t="shared" si="4"/>
        <v>June 2021</v>
      </c>
      <c r="E303" s="7">
        <v>2154.1999999999998</v>
      </c>
      <c r="F303" s="7">
        <v>195.6</v>
      </c>
      <c r="G303" s="7">
        <v>452.6</v>
      </c>
      <c r="H303" s="7">
        <v>160.5</v>
      </c>
      <c r="I303" s="7">
        <v>156.1</v>
      </c>
      <c r="J303" s="7">
        <v>1078.3</v>
      </c>
    </row>
    <row r="304" spans="1:10" x14ac:dyDescent="0.25">
      <c r="A304" s="48" t="s">
        <v>104</v>
      </c>
      <c r="B304">
        <v>2021</v>
      </c>
      <c r="C304" s="50" t="s">
        <v>177</v>
      </c>
      <c r="D304" s="76" t="str">
        <f t="shared" si="4"/>
        <v>June 2021</v>
      </c>
      <c r="E304" s="7">
        <v>2133.9</v>
      </c>
      <c r="F304" s="7">
        <v>190.8</v>
      </c>
      <c r="G304" s="7">
        <v>474.7</v>
      </c>
      <c r="H304" s="7">
        <v>160.5</v>
      </c>
      <c r="I304" s="7">
        <v>159.80000000000001</v>
      </c>
      <c r="J304" s="7">
        <v>1104.8</v>
      </c>
    </row>
    <row r="305" spans="1:10" x14ac:dyDescent="0.25">
      <c r="A305" s="48" t="s">
        <v>60</v>
      </c>
      <c r="B305">
        <v>2021</v>
      </c>
      <c r="C305" s="50" t="s">
        <v>194</v>
      </c>
      <c r="D305" s="76" t="str">
        <f t="shared" si="4"/>
        <v>July 2021</v>
      </c>
      <c r="E305" s="7">
        <v>2132.4</v>
      </c>
      <c r="F305" s="7">
        <v>189.7</v>
      </c>
      <c r="G305" s="7">
        <v>492.40000000000003</v>
      </c>
      <c r="H305" s="7">
        <v>161.5</v>
      </c>
      <c r="I305" s="7">
        <v>162.5</v>
      </c>
      <c r="J305" s="7">
        <v>1138.9000000000001</v>
      </c>
    </row>
    <row r="306" spans="1:10" x14ac:dyDescent="0.25">
      <c r="A306" s="48" t="s">
        <v>85</v>
      </c>
      <c r="B306">
        <v>2021</v>
      </c>
      <c r="C306" s="50" t="s">
        <v>194</v>
      </c>
      <c r="D306" s="76" t="str">
        <f t="shared" si="4"/>
        <v>July 2021</v>
      </c>
      <c r="E306" s="7">
        <v>2171.8000000000002</v>
      </c>
      <c r="F306" s="7">
        <v>195.5</v>
      </c>
      <c r="G306" s="7">
        <v>455.3</v>
      </c>
      <c r="H306" s="7">
        <v>161.5</v>
      </c>
      <c r="I306" s="7">
        <v>157.69999999999999</v>
      </c>
      <c r="J306" s="7">
        <v>1087.8000000000002</v>
      </c>
    </row>
    <row r="307" spans="1:10" x14ac:dyDescent="0.25">
      <c r="A307" s="48" t="s">
        <v>104</v>
      </c>
      <c r="B307">
        <v>2021</v>
      </c>
      <c r="C307" s="50" t="s">
        <v>194</v>
      </c>
      <c r="D307" s="76" t="str">
        <f t="shared" si="4"/>
        <v>July 2021</v>
      </c>
      <c r="E307" s="7">
        <v>2147</v>
      </c>
      <c r="F307" s="7">
        <v>191.2</v>
      </c>
      <c r="G307" s="7">
        <v>477.29999999999995</v>
      </c>
      <c r="H307" s="7">
        <v>161.5</v>
      </c>
      <c r="I307" s="7">
        <v>160.69999999999999</v>
      </c>
      <c r="J307" s="7">
        <v>1113.5</v>
      </c>
    </row>
    <row r="308" spans="1:10" x14ac:dyDescent="0.25">
      <c r="A308" s="48" t="s">
        <v>60</v>
      </c>
      <c r="B308">
        <v>2021</v>
      </c>
      <c r="C308" s="50" t="s">
        <v>213</v>
      </c>
      <c r="D308" s="76" t="str">
        <f t="shared" si="4"/>
        <v>August 2021</v>
      </c>
      <c r="E308" s="7">
        <v>2130.8000000000002</v>
      </c>
      <c r="F308" s="7">
        <v>190.2</v>
      </c>
      <c r="G308" s="7">
        <v>495.90000000000003</v>
      </c>
      <c r="H308" s="7">
        <v>162.1</v>
      </c>
      <c r="I308" s="7">
        <v>163.1</v>
      </c>
      <c r="J308" s="7">
        <v>1141.8999999999999</v>
      </c>
    </row>
    <row r="309" spans="1:10" x14ac:dyDescent="0.25">
      <c r="A309" s="48" t="s">
        <v>85</v>
      </c>
      <c r="B309">
        <v>2021</v>
      </c>
      <c r="C309" s="50" t="s">
        <v>213</v>
      </c>
      <c r="D309" s="76" t="str">
        <f t="shared" si="4"/>
        <v>August 2021</v>
      </c>
      <c r="E309" s="7">
        <v>2157.9</v>
      </c>
      <c r="F309" s="7">
        <v>196.5</v>
      </c>
      <c r="G309" s="7">
        <v>460.7</v>
      </c>
      <c r="H309" s="7">
        <v>162.1</v>
      </c>
      <c r="I309" s="7">
        <v>160.69999999999999</v>
      </c>
      <c r="J309" s="7">
        <v>1096.0999999999999</v>
      </c>
    </row>
    <row r="310" spans="1:10" x14ac:dyDescent="0.25">
      <c r="A310" s="48" t="s">
        <v>104</v>
      </c>
      <c r="B310">
        <v>2021</v>
      </c>
      <c r="C310" s="50" t="s">
        <v>213</v>
      </c>
      <c r="D310" s="76" t="str">
        <f t="shared" si="4"/>
        <v>August 2021</v>
      </c>
      <c r="E310" s="7">
        <v>2142</v>
      </c>
      <c r="F310" s="7">
        <v>192.1</v>
      </c>
      <c r="G310" s="7">
        <v>483</v>
      </c>
      <c r="H310" s="7">
        <v>162.1</v>
      </c>
      <c r="I310" s="7">
        <v>162.6</v>
      </c>
      <c r="J310" s="7">
        <v>1121.3</v>
      </c>
    </row>
    <row r="311" spans="1:10" x14ac:dyDescent="0.25">
      <c r="A311" s="48" t="s">
        <v>60</v>
      </c>
      <c r="B311">
        <v>2021</v>
      </c>
      <c r="C311" s="50" t="s">
        <v>228</v>
      </c>
      <c r="D311" s="76" t="str">
        <f t="shared" si="4"/>
        <v>September 2021</v>
      </c>
      <c r="E311" s="7">
        <v>2133.6</v>
      </c>
      <c r="F311" s="7">
        <v>190.5</v>
      </c>
      <c r="G311" s="7">
        <v>498.4</v>
      </c>
      <c r="H311" s="7">
        <v>162.1</v>
      </c>
      <c r="I311" s="7">
        <v>163.69999999999999</v>
      </c>
      <c r="J311" s="7">
        <v>1146.2</v>
      </c>
    </row>
    <row r="312" spans="1:10" x14ac:dyDescent="0.25">
      <c r="A312" s="48" t="s">
        <v>85</v>
      </c>
      <c r="B312">
        <v>2021</v>
      </c>
      <c r="C312" s="50" t="s">
        <v>228</v>
      </c>
      <c r="D312" s="76" t="str">
        <f t="shared" si="4"/>
        <v>September 2021</v>
      </c>
      <c r="E312" s="7">
        <v>2157.9</v>
      </c>
      <c r="F312" s="7">
        <v>196.5</v>
      </c>
      <c r="G312" s="7">
        <v>460.79999999999995</v>
      </c>
      <c r="H312" s="7">
        <v>162.1</v>
      </c>
      <c r="I312" s="7">
        <v>160.80000000000001</v>
      </c>
      <c r="J312" s="7">
        <v>1096.4000000000001</v>
      </c>
    </row>
    <row r="313" spans="1:10" x14ac:dyDescent="0.25">
      <c r="A313" s="48" t="s">
        <v>104</v>
      </c>
      <c r="B313">
        <v>2021</v>
      </c>
      <c r="C313" s="50" t="s">
        <v>228</v>
      </c>
      <c r="D313" s="76" t="str">
        <f t="shared" si="4"/>
        <v>September 2021</v>
      </c>
      <c r="E313" s="7">
        <v>2142</v>
      </c>
      <c r="F313" s="7">
        <v>192.1</v>
      </c>
      <c r="G313" s="7">
        <v>483.2</v>
      </c>
      <c r="H313" s="7">
        <v>162.1</v>
      </c>
      <c r="I313" s="7">
        <v>162.6</v>
      </c>
      <c r="J313" s="7">
        <v>1121.3</v>
      </c>
    </row>
    <row r="314" spans="1:10" x14ac:dyDescent="0.25">
      <c r="A314" s="48" t="s">
        <v>60</v>
      </c>
      <c r="B314">
        <v>2021</v>
      </c>
      <c r="C314" s="50" t="s">
        <v>238</v>
      </c>
      <c r="D314" s="76" t="str">
        <f t="shared" si="4"/>
        <v>October 2021</v>
      </c>
      <c r="E314" s="7">
        <v>2164.1999999999998</v>
      </c>
      <c r="F314" s="7">
        <v>191.2</v>
      </c>
      <c r="G314" s="7">
        <v>502.00000000000006</v>
      </c>
      <c r="H314" s="7">
        <v>163.6</v>
      </c>
      <c r="I314" s="7">
        <v>165.5</v>
      </c>
      <c r="J314" s="7">
        <v>1152</v>
      </c>
    </row>
    <row r="315" spans="1:10" x14ac:dyDescent="0.25">
      <c r="A315" s="48" t="s">
        <v>85</v>
      </c>
      <c r="B315">
        <v>2021</v>
      </c>
      <c r="C315" s="50" t="s">
        <v>238</v>
      </c>
      <c r="D315" s="76" t="str">
        <f t="shared" si="4"/>
        <v>October 2021</v>
      </c>
      <c r="E315" s="7">
        <v>2198.4000000000005</v>
      </c>
      <c r="F315" s="7">
        <v>197</v>
      </c>
      <c r="G315" s="7">
        <v>463.50000000000006</v>
      </c>
      <c r="H315" s="7">
        <v>163.6</v>
      </c>
      <c r="I315" s="7">
        <v>162.19999999999999</v>
      </c>
      <c r="J315" s="7">
        <v>1102.7</v>
      </c>
    </row>
    <row r="316" spans="1:10" x14ac:dyDescent="0.25">
      <c r="A316" s="48" t="s">
        <v>104</v>
      </c>
      <c r="B316">
        <v>2021</v>
      </c>
      <c r="C316" s="50" t="s">
        <v>238</v>
      </c>
      <c r="D316" s="76" t="str">
        <f t="shared" si="4"/>
        <v>October 2021</v>
      </c>
      <c r="E316" s="7">
        <v>2175.5</v>
      </c>
      <c r="F316" s="7">
        <v>192.7</v>
      </c>
      <c r="G316" s="7">
        <v>486.3</v>
      </c>
      <c r="H316" s="7">
        <v>163.6</v>
      </c>
      <c r="I316" s="7">
        <v>164.2</v>
      </c>
      <c r="J316" s="7">
        <v>1127.5</v>
      </c>
    </row>
    <row r="317" spans="1:10" x14ac:dyDescent="0.25">
      <c r="A317" s="48" t="s">
        <v>60</v>
      </c>
      <c r="B317">
        <v>2021</v>
      </c>
      <c r="C317" s="50" t="s">
        <v>264</v>
      </c>
      <c r="D317" s="76" t="str">
        <f t="shared" si="4"/>
        <v>November 2021</v>
      </c>
      <c r="E317" s="7">
        <v>2182</v>
      </c>
      <c r="F317" s="7">
        <v>191.4</v>
      </c>
      <c r="G317" s="7">
        <v>506.2</v>
      </c>
      <c r="H317" s="7">
        <v>164.2</v>
      </c>
      <c r="I317" s="7">
        <v>165.3</v>
      </c>
      <c r="J317" s="7">
        <v>1155.8999999999999</v>
      </c>
    </row>
    <row r="318" spans="1:10" x14ac:dyDescent="0.25">
      <c r="A318" s="48" t="s">
        <v>85</v>
      </c>
      <c r="B318">
        <v>2021</v>
      </c>
      <c r="C318" s="50" t="s">
        <v>264</v>
      </c>
      <c r="D318" s="76" t="str">
        <f t="shared" si="4"/>
        <v>November 2021</v>
      </c>
      <c r="E318" s="7">
        <v>2217.8999999999996</v>
      </c>
      <c r="F318" s="7">
        <v>197</v>
      </c>
      <c r="G318" s="7">
        <v>467.3</v>
      </c>
      <c r="H318" s="7">
        <v>164.2</v>
      </c>
      <c r="I318" s="7">
        <v>161.6</v>
      </c>
      <c r="J318" s="7">
        <v>1107.1999999999998</v>
      </c>
    </row>
    <row r="319" spans="1:10" x14ac:dyDescent="0.25">
      <c r="A319" s="48" t="s">
        <v>104</v>
      </c>
      <c r="B319">
        <v>2021</v>
      </c>
      <c r="C319" s="50" t="s">
        <v>264</v>
      </c>
      <c r="D319" s="76" t="str">
        <f t="shared" si="4"/>
        <v>November 2021</v>
      </c>
      <c r="E319" s="7">
        <v>2194.1</v>
      </c>
      <c r="F319" s="7">
        <v>192.9</v>
      </c>
      <c r="G319" s="7">
        <v>490.40000000000003</v>
      </c>
      <c r="H319" s="7">
        <v>164.2</v>
      </c>
      <c r="I319" s="7">
        <v>163.9</v>
      </c>
      <c r="J319" s="7">
        <v>1131.7000000000003</v>
      </c>
    </row>
    <row r="320" spans="1:10" x14ac:dyDescent="0.25">
      <c r="A320" s="48" t="s">
        <v>60</v>
      </c>
      <c r="B320">
        <v>2021</v>
      </c>
      <c r="C320" s="50" t="s">
        <v>273</v>
      </c>
      <c r="D320" s="76" t="str">
        <f t="shared" si="4"/>
        <v>December 2021</v>
      </c>
      <c r="E320" s="7">
        <v>2168.1999999999998</v>
      </c>
      <c r="F320" s="7">
        <v>190.8</v>
      </c>
      <c r="G320" s="7">
        <v>510.3</v>
      </c>
      <c r="H320" s="7">
        <v>163.4</v>
      </c>
      <c r="I320" s="7">
        <v>165.6</v>
      </c>
      <c r="J320" s="7">
        <v>1161</v>
      </c>
    </row>
    <row r="321" spans="1:10" x14ac:dyDescent="0.25">
      <c r="A321" s="48" t="s">
        <v>85</v>
      </c>
      <c r="B321">
        <v>2021</v>
      </c>
      <c r="C321" s="50" t="s">
        <v>273</v>
      </c>
      <c r="D321" s="76" t="str">
        <f t="shared" si="4"/>
        <v>December 2021</v>
      </c>
      <c r="E321" s="7">
        <v>2206.3000000000002</v>
      </c>
      <c r="F321" s="7">
        <v>196.8</v>
      </c>
      <c r="G321" s="7">
        <v>470.7</v>
      </c>
      <c r="H321" s="7">
        <v>163.4</v>
      </c>
      <c r="I321" s="7">
        <v>161.69999999999999</v>
      </c>
      <c r="J321" s="7">
        <v>1111.3</v>
      </c>
    </row>
    <row r="322" spans="1:10" x14ac:dyDescent="0.25">
      <c r="A322" s="48" t="s">
        <v>104</v>
      </c>
      <c r="B322">
        <v>2021</v>
      </c>
      <c r="C322" s="50" t="s">
        <v>273</v>
      </c>
      <c r="D322" s="76" t="str">
        <f t="shared" ref="D322:D373" si="5">C322&amp;" "&amp;B322</f>
        <v>December 2021</v>
      </c>
      <c r="E322" s="7">
        <v>2180.9</v>
      </c>
      <c r="F322" s="7">
        <v>192.4</v>
      </c>
      <c r="G322" s="7">
        <v>494.2</v>
      </c>
      <c r="H322" s="7">
        <v>163.4</v>
      </c>
      <c r="I322" s="7">
        <v>164.1</v>
      </c>
      <c r="J322" s="7">
        <v>1136.0999999999999</v>
      </c>
    </row>
    <row r="323" spans="1:10" x14ac:dyDescent="0.25">
      <c r="A323" s="48" t="s">
        <v>60</v>
      </c>
      <c r="B323">
        <v>2022</v>
      </c>
      <c r="C323" s="50" t="s">
        <v>62</v>
      </c>
      <c r="D323" s="76" t="str">
        <f t="shared" si="5"/>
        <v>January 2022</v>
      </c>
      <c r="E323" s="7">
        <v>2153</v>
      </c>
      <c r="F323" s="7">
        <v>190.7</v>
      </c>
      <c r="G323" s="7">
        <v>515.20000000000005</v>
      </c>
      <c r="H323" s="7">
        <v>164.5</v>
      </c>
      <c r="I323" s="7">
        <v>165.8</v>
      </c>
      <c r="J323" s="7">
        <v>1165</v>
      </c>
    </row>
    <row r="324" spans="1:10" x14ac:dyDescent="0.25">
      <c r="A324" s="48" t="s">
        <v>85</v>
      </c>
      <c r="B324">
        <v>2022</v>
      </c>
      <c r="C324" s="50" t="s">
        <v>62</v>
      </c>
      <c r="D324" s="76" t="str">
        <f t="shared" si="5"/>
        <v>January 2022</v>
      </c>
      <c r="E324" s="7">
        <v>2186.6999999999998</v>
      </c>
      <c r="F324" s="7">
        <v>196.4</v>
      </c>
      <c r="G324" s="7">
        <v>475.4</v>
      </c>
      <c r="H324" s="7">
        <v>164.5</v>
      </c>
      <c r="I324" s="7">
        <v>161.6</v>
      </c>
      <c r="J324" s="7">
        <v>1116.3999999999999</v>
      </c>
    </row>
    <row r="325" spans="1:10" x14ac:dyDescent="0.25">
      <c r="A325" s="48" t="s">
        <v>104</v>
      </c>
      <c r="B325">
        <v>2022</v>
      </c>
      <c r="C325" s="50" t="s">
        <v>62</v>
      </c>
      <c r="D325" s="76" t="str">
        <f t="shared" si="5"/>
        <v>January 2022</v>
      </c>
      <c r="E325" s="7">
        <v>2164.1999999999998</v>
      </c>
      <c r="F325" s="7">
        <v>192.2</v>
      </c>
      <c r="G325" s="7">
        <v>499.1</v>
      </c>
      <c r="H325" s="7">
        <v>164.5</v>
      </c>
      <c r="I325" s="7">
        <v>164.2</v>
      </c>
      <c r="J325" s="7">
        <v>1140.6000000000001</v>
      </c>
    </row>
    <row r="326" spans="1:10" x14ac:dyDescent="0.25">
      <c r="A326" s="48" t="s">
        <v>60</v>
      </c>
      <c r="B326">
        <v>2022</v>
      </c>
      <c r="C326" s="50" t="s">
        <v>116</v>
      </c>
      <c r="D326" s="76" t="str">
        <f t="shared" si="5"/>
        <v>February 2022</v>
      </c>
      <c r="E326" s="7">
        <v>2150.4</v>
      </c>
      <c r="F326" s="7">
        <v>191.5</v>
      </c>
      <c r="G326" s="7">
        <v>518.79999999999995</v>
      </c>
      <c r="H326" s="7">
        <v>165.5</v>
      </c>
      <c r="I326" s="7">
        <v>167.4</v>
      </c>
      <c r="J326" s="7">
        <v>1169.8</v>
      </c>
    </row>
    <row r="327" spans="1:10" x14ac:dyDescent="0.25">
      <c r="A327" s="48" t="s">
        <v>85</v>
      </c>
      <c r="B327">
        <v>2022</v>
      </c>
      <c r="C327" s="50" t="s">
        <v>116</v>
      </c>
      <c r="D327" s="76" t="str">
        <f t="shared" si="5"/>
        <v>February 2022</v>
      </c>
      <c r="E327" s="7">
        <v>2183.5</v>
      </c>
      <c r="F327" s="7">
        <v>196.5</v>
      </c>
      <c r="G327" s="7">
        <v>479.5</v>
      </c>
      <c r="H327" s="7">
        <v>165.5</v>
      </c>
      <c r="I327" s="7">
        <v>163</v>
      </c>
      <c r="J327" s="7">
        <v>1122.8000000000002</v>
      </c>
    </row>
    <row r="328" spans="1:10" x14ac:dyDescent="0.25">
      <c r="A328" s="48" t="s">
        <v>104</v>
      </c>
      <c r="B328">
        <v>2022</v>
      </c>
      <c r="C328" s="50" t="s">
        <v>116</v>
      </c>
      <c r="D328" s="76" t="str">
        <f t="shared" si="5"/>
        <v>February 2022</v>
      </c>
      <c r="E328" s="7">
        <v>2161.2000000000003</v>
      </c>
      <c r="F328" s="7">
        <v>192.8</v>
      </c>
      <c r="G328" s="7">
        <v>502.80000000000007</v>
      </c>
      <c r="H328" s="7">
        <v>165.5</v>
      </c>
      <c r="I328" s="7">
        <v>165.7</v>
      </c>
      <c r="J328" s="7">
        <v>1146.3</v>
      </c>
    </row>
    <row r="329" spans="1:10" x14ac:dyDescent="0.25">
      <c r="A329" s="48" t="s">
        <v>60</v>
      </c>
      <c r="B329">
        <v>2022</v>
      </c>
      <c r="C329" s="50" t="s">
        <v>138</v>
      </c>
      <c r="D329" s="76" t="str">
        <f t="shared" si="5"/>
        <v>March 2022</v>
      </c>
      <c r="E329" s="7">
        <v>2179.1000000000004</v>
      </c>
      <c r="F329" s="7">
        <v>192.3</v>
      </c>
      <c r="G329" s="7">
        <v>523.70000000000005</v>
      </c>
      <c r="H329" s="7">
        <v>165.3</v>
      </c>
      <c r="I329" s="7">
        <v>168.9</v>
      </c>
      <c r="J329" s="7">
        <v>1177.4000000000001</v>
      </c>
    </row>
    <row r="330" spans="1:10" x14ac:dyDescent="0.25">
      <c r="A330" s="48" t="s">
        <v>85</v>
      </c>
      <c r="B330">
        <v>2022</v>
      </c>
      <c r="C330" s="50" t="s">
        <v>138</v>
      </c>
      <c r="D330" s="76" t="str">
        <f t="shared" si="5"/>
        <v>March 2022</v>
      </c>
      <c r="E330" s="7">
        <v>2196.3000000000002</v>
      </c>
      <c r="F330" s="7">
        <v>197.5</v>
      </c>
      <c r="G330" s="7">
        <v>484.6</v>
      </c>
      <c r="H330" s="7">
        <v>165.3</v>
      </c>
      <c r="I330" s="7">
        <v>164.5</v>
      </c>
      <c r="J330" s="7">
        <v>1131.8999999999999</v>
      </c>
    </row>
    <row r="331" spans="1:10" x14ac:dyDescent="0.25">
      <c r="A331" s="48" t="s">
        <v>104</v>
      </c>
      <c r="B331">
        <v>2022</v>
      </c>
      <c r="C331" s="50" t="s">
        <v>138</v>
      </c>
      <c r="D331" s="76" t="str">
        <f t="shared" si="5"/>
        <v>March 2022</v>
      </c>
      <c r="E331" s="7">
        <v>2184.2000000000003</v>
      </c>
      <c r="F331" s="7">
        <v>193.7</v>
      </c>
      <c r="G331" s="7">
        <v>507.79999999999995</v>
      </c>
      <c r="H331" s="7">
        <v>165.3</v>
      </c>
      <c r="I331" s="7">
        <v>167.2</v>
      </c>
      <c r="J331" s="7">
        <v>1154.8</v>
      </c>
    </row>
    <row r="332" spans="1:10" x14ac:dyDescent="0.25">
      <c r="A332" s="48" t="s">
        <v>60</v>
      </c>
      <c r="B332">
        <v>2022</v>
      </c>
      <c r="C332" s="50" t="s">
        <v>154</v>
      </c>
      <c r="D332" s="76" t="str">
        <f t="shared" si="5"/>
        <v>April 2022</v>
      </c>
      <c r="E332" s="7">
        <v>2206.6</v>
      </c>
      <c r="F332" s="7">
        <v>192.8</v>
      </c>
      <c r="G332" s="7">
        <v>529.70000000000005</v>
      </c>
      <c r="H332" s="7">
        <v>167</v>
      </c>
      <c r="I332" s="7">
        <v>173.3</v>
      </c>
      <c r="J332" s="7">
        <v>1188.1999999999998</v>
      </c>
    </row>
    <row r="333" spans="1:10" x14ac:dyDescent="0.25">
      <c r="A333" s="48" t="s">
        <v>85</v>
      </c>
      <c r="B333">
        <v>2022</v>
      </c>
      <c r="C333" s="50" t="s">
        <v>154</v>
      </c>
      <c r="D333" s="76" t="str">
        <f t="shared" si="5"/>
        <v>April 2022</v>
      </c>
      <c r="E333" s="7">
        <v>2230.4</v>
      </c>
      <c r="F333" s="7">
        <v>197.1</v>
      </c>
      <c r="G333" s="7">
        <v>489.2</v>
      </c>
      <c r="H333" s="7">
        <v>167</v>
      </c>
      <c r="I333" s="7">
        <v>170.5</v>
      </c>
      <c r="J333" s="7">
        <v>1145.8</v>
      </c>
    </row>
    <row r="334" spans="1:10" x14ac:dyDescent="0.25">
      <c r="A334" s="48" t="s">
        <v>104</v>
      </c>
      <c r="B334">
        <v>2022</v>
      </c>
      <c r="C334" s="50" t="s">
        <v>154</v>
      </c>
      <c r="D334" s="76" t="str">
        <f t="shared" si="5"/>
        <v>April 2022</v>
      </c>
      <c r="E334" s="7">
        <v>2214.3000000000002</v>
      </c>
      <c r="F334" s="7">
        <v>193.9</v>
      </c>
      <c r="G334" s="7">
        <v>513.20000000000005</v>
      </c>
      <c r="H334" s="7">
        <v>167</v>
      </c>
      <c r="I334" s="7">
        <v>172.2</v>
      </c>
      <c r="J334" s="7">
        <v>1167.5</v>
      </c>
    </row>
    <row r="335" spans="1:10" x14ac:dyDescent="0.25">
      <c r="A335" s="48" t="s">
        <v>60</v>
      </c>
      <c r="B335">
        <v>2022</v>
      </c>
      <c r="C335" s="50" t="s">
        <v>167</v>
      </c>
      <c r="D335" s="76" t="str">
        <f t="shared" si="5"/>
        <v>May 2022</v>
      </c>
      <c r="E335" s="7">
        <v>2226.8000000000002</v>
      </c>
      <c r="F335" s="7">
        <v>192.9</v>
      </c>
      <c r="G335" s="7">
        <v>535.5</v>
      </c>
      <c r="H335" s="7">
        <v>167.5</v>
      </c>
      <c r="I335" s="7">
        <v>175.3</v>
      </c>
      <c r="J335" s="7">
        <v>1192.5000000000002</v>
      </c>
    </row>
    <row r="336" spans="1:10" x14ac:dyDescent="0.25">
      <c r="A336" s="48" t="s">
        <v>85</v>
      </c>
      <c r="B336">
        <v>2022</v>
      </c>
      <c r="C336" s="50" t="s">
        <v>167</v>
      </c>
      <c r="D336" s="76" t="str">
        <f t="shared" si="5"/>
        <v>May 2022</v>
      </c>
      <c r="E336" s="7">
        <v>2262.2000000000003</v>
      </c>
      <c r="F336" s="7">
        <v>197.5</v>
      </c>
      <c r="G336" s="7">
        <v>493.7</v>
      </c>
      <c r="H336" s="7">
        <v>167.5</v>
      </c>
      <c r="I336" s="7">
        <v>173.5</v>
      </c>
      <c r="J336" s="7">
        <v>1151</v>
      </c>
    </row>
    <row r="337" spans="1:10" x14ac:dyDescent="0.25">
      <c r="A337" s="48" t="s">
        <v>104</v>
      </c>
      <c r="B337">
        <v>2022</v>
      </c>
      <c r="C337" s="50" t="s">
        <v>167</v>
      </c>
      <c r="D337" s="76" t="str">
        <f t="shared" si="5"/>
        <v>May 2022</v>
      </c>
      <c r="E337" s="7">
        <v>2238.9000000000005</v>
      </c>
      <c r="F337" s="7">
        <v>194.1</v>
      </c>
      <c r="G337" s="7">
        <v>518.6</v>
      </c>
      <c r="H337" s="7">
        <v>167.5</v>
      </c>
      <c r="I337" s="7">
        <v>174.6</v>
      </c>
      <c r="J337" s="7">
        <v>1171.9000000000001</v>
      </c>
    </row>
    <row r="338" spans="1:10" x14ac:dyDescent="0.25">
      <c r="A338" s="48" t="s">
        <v>60</v>
      </c>
      <c r="B338">
        <v>2022</v>
      </c>
      <c r="C338" s="50" t="s">
        <v>177</v>
      </c>
      <c r="D338" s="76" t="str">
        <f t="shared" si="5"/>
        <v>June 2022</v>
      </c>
      <c r="E338" s="7">
        <v>2248.3000000000002</v>
      </c>
      <c r="F338" s="7">
        <v>192.9</v>
      </c>
      <c r="G338" s="7">
        <v>539.79999999999995</v>
      </c>
      <c r="H338" s="7">
        <v>166.8</v>
      </c>
      <c r="I338" s="7">
        <v>176.7</v>
      </c>
      <c r="J338" s="7">
        <v>1195.0999999999999</v>
      </c>
    </row>
    <row r="339" spans="1:10" x14ac:dyDescent="0.25">
      <c r="A339" s="48" t="s">
        <v>85</v>
      </c>
      <c r="B339">
        <v>2022</v>
      </c>
      <c r="C339" s="50" t="s">
        <v>177</v>
      </c>
      <c r="D339" s="76" t="str">
        <f t="shared" si="5"/>
        <v>June 2022</v>
      </c>
      <c r="E339" s="7">
        <v>2287.5</v>
      </c>
      <c r="F339" s="7">
        <v>198.3</v>
      </c>
      <c r="G339" s="7">
        <v>498.4</v>
      </c>
      <c r="H339" s="7">
        <v>166.8</v>
      </c>
      <c r="I339" s="7">
        <v>174.9</v>
      </c>
      <c r="J339" s="7">
        <v>1153.8</v>
      </c>
    </row>
    <row r="340" spans="1:10" x14ac:dyDescent="0.25">
      <c r="A340" s="48" t="s">
        <v>104</v>
      </c>
      <c r="B340">
        <v>2022</v>
      </c>
      <c r="C340" s="50" t="s">
        <v>177</v>
      </c>
      <c r="D340" s="76" t="str">
        <f t="shared" si="5"/>
        <v>June 2022</v>
      </c>
      <c r="E340" s="7">
        <v>2261.9</v>
      </c>
      <c r="F340" s="7">
        <v>194.3</v>
      </c>
      <c r="G340" s="7">
        <v>523</v>
      </c>
      <c r="H340" s="7">
        <v>166.8</v>
      </c>
      <c r="I340" s="7">
        <v>176</v>
      </c>
      <c r="J340" s="7">
        <v>1174.5999999999999</v>
      </c>
    </row>
    <row r="341" spans="1:10" x14ac:dyDescent="0.25">
      <c r="A341" s="48" t="s">
        <v>60</v>
      </c>
      <c r="B341">
        <v>2022</v>
      </c>
      <c r="C341" s="50" t="s">
        <v>194</v>
      </c>
      <c r="D341" s="76" t="str">
        <f t="shared" si="5"/>
        <v>July 2022</v>
      </c>
      <c r="E341" s="7">
        <v>2252.5</v>
      </c>
      <c r="F341" s="7">
        <v>193.2</v>
      </c>
      <c r="G341" s="7">
        <v>544</v>
      </c>
      <c r="H341" s="7">
        <v>167.8</v>
      </c>
      <c r="I341" s="7">
        <v>179.6</v>
      </c>
      <c r="J341" s="7">
        <v>1201.2</v>
      </c>
    </row>
    <row r="342" spans="1:10" x14ac:dyDescent="0.25">
      <c r="A342" s="48" t="s">
        <v>85</v>
      </c>
      <c r="B342">
        <v>2022</v>
      </c>
      <c r="C342" s="50" t="s">
        <v>194</v>
      </c>
      <c r="D342" s="76" t="str">
        <f t="shared" si="5"/>
        <v>July 2022</v>
      </c>
      <c r="E342" s="7">
        <v>2291.6</v>
      </c>
      <c r="F342" s="7">
        <v>198.6</v>
      </c>
      <c r="G342" s="7">
        <v>502</v>
      </c>
      <c r="H342" s="7">
        <v>167.8</v>
      </c>
      <c r="I342" s="7">
        <v>179.5</v>
      </c>
      <c r="J342" s="7">
        <v>1160.4000000000001</v>
      </c>
    </row>
    <row r="343" spans="1:10" x14ac:dyDescent="0.25">
      <c r="A343" s="48" t="s">
        <v>104</v>
      </c>
      <c r="B343">
        <v>2022</v>
      </c>
      <c r="C343" s="50" t="s">
        <v>194</v>
      </c>
      <c r="D343" s="76" t="str">
        <f t="shared" si="5"/>
        <v>July 2022</v>
      </c>
      <c r="E343" s="7">
        <v>2266.3000000000002</v>
      </c>
      <c r="F343" s="7">
        <v>194.6</v>
      </c>
      <c r="G343" s="7">
        <v>526.90000000000009</v>
      </c>
      <c r="H343" s="7">
        <v>167.8</v>
      </c>
      <c r="I343" s="7">
        <v>179.6</v>
      </c>
      <c r="J343" s="7">
        <v>1180.9000000000001</v>
      </c>
    </row>
    <row r="344" spans="1:10" x14ac:dyDescent="0.25">
      <c r="A344" s="48" t="s">
        <v>60</v>
      </c>
      <c r="B344">
        <v>2022</v>
      </c>
      <c r="C344" s="50" t="s">
        <v>213</v>
      </c>
      <c r="D344" s="76" t="str">
        <f t="shared" si="5"/>
        <v>August 2022</v>
      </c>
      <c r="E344" s="7">
        <v>2255.7999999999997</v>
      </c>
      <c r="F344" s="7">
        <v>193.7</v>
      </c>
      <c r="G344" s="7">
        <v>547.9</v>
      </c>
      <c r="H344" s="7">
        <v>169</v>
      </c>
      <c r="I344" s="7">
        <v>179.1</v>
      </c>
      <c r="J344" s="7">
        <v>1207</v>
      </c>
    </row>
    <row r="345" spans="1:10" x14ac:dyDescent="0.25">
      <c r="A345" s="48" t="s">
        <v>85</v>
      </c>
      <c r="B345">
        <v>2022</v>
      </c>
      <c r="C345" s="50" t="s">
        <v>213</v>
      </c>
      <c r="D345" s="76" t="str">
        <f t="shared" si="5"/>
        <v>August 2022</v>
      </c>
      <c r="E345" s="7">
        <v>2293.6999999999998</v>
      </c>
      <c r="F345" s="7">
        <v>198.7</v>
      </c>
      <c r="G345" s="7">
        <v>505.29999999999995</v>
      </c>
      <c r="H345" s="7">
        <v>169</v>
      </c>
      <c r="I345" s="7">
        <v>178.4</v>
      </c>
      <c r="J345" s="7">
        <v>1166.3</v>
      </c>
    </row>
    <row r="346" spans="1:10" x14ac:dyDescent="0.25">
      <c r="A346" s="48" t="s">
        <v>104</v>
      </c>
      <c r="B346">
        <v>2022</v>
      </c>
      <c r="C346" s="50" t="s">
        <v>213</v>
      </c>
      <c r="D346" s="76" t="str">
        <f t="shared" si="5"/>
        <v>August 2022</v>
      </c>
      <c r="E346" s="7">
        <v>2269.2000000000003</v>
      </c>
      <c r="F346" s="7">
        <v>195</v>
      </c>
      <c r="G346" s="7">
        <v>530.70000000000005</v>
      </c>
      <c r="H346" s="7">
        <v>169</v>
      </c>
      <c r="I346" s="7">
        <v>178.8</v>
      </c>
      <c r="J346" s="7">
        <v>1186.7</v>
      </c>
    </row>
    <row r="347" spans="1:10" x14ac:dyDescent="0.25">
      <c r="A347" s="48" t="s">
        <v>60</v>
      </c>
      <c r="B347">
        <v>2022</v>
      </c>
      <c r="C347" s="50" t="s">
        <v>228</v>
      </c>
      <c r="D347" s="76" t="str">
        <f t="shared" si="5"/>
        <v>September 2022</v>
      </c>
      <c r="E347" s="7">
        <v>2267.8000000000002</v>
      </c>
      <c r="F347" s="7">
        <v>194.5</v>
      </c>
      <c r="G347" s="7">
        <v>552.5</v>
      </c>
      <c r="H347" s="7">
        <v>169.5</v>
      </c>
      <c r="I347" s="7">
        <v>179.7</v>
      </c>
      <c r="J347" s="7">
        <v>1210.7999999999997</v>
      </c>
    </row>
    <row r="348" spans="1:10" x14ac:dyDescent="0.25">
      <c r="A348" s="48" t="s">
        <v>85</v>
      </c>
      <c r="B348">
        <v>2022</v>
      </c>
      <c r="C348" s="50" t="s">
        <v>228</v>
      </c>
      <c r="D348" s="76" t="str">
        <f t="shared" si="5"/>
        <v>September 2022</v>
      </c>
      <c r="E348" s="7">
        <v>2306.4</v>
      </c>
      <c r="F348" s="7">
        <v>199.7</v>
      </c>
      <c r="G348" s="7">
        <v>509.7</v>
      </c>
      <c r="H348" s="7">
        <v>169.5</v>
      </c>
      <c r="I348" s="7">
        <v>179.2</v>
      </c>
      <c r="J348" s="7">
        <v>1170.8999999999999</v>
      </c>
    </row>
    <row r="349" spans="1:10" x14ac:dyDescent="0.25">
      <c r="A349" s="48" t="s">
        <v>104</v>
      </c>
      <c r="B349">
        <v>2022</v>
      </c>
      <c r="C349" s="50" t="s">
        <v>228</v>
      </c>
      <c r="D349" s="76" t="str">
        <f t="shared" si="5"/>
        <v>September 2022</v>
      </c>
      <c r="E349" s="7">
        <v>2280.9</v>
      </c>
      <c r="F349" s="7">
        <v>195.9</v>
      </c>
      <c r="G349" s="7">
        <v>535.1</v>
      </c>
      <c r="H349" s="7">
        <v>169.5</v>
      </c>
      <c r="I349" s="7">
        <v>179.5</v>
      </c>
      <c r="J349" s="7">
        <v>1190.9000000000001</v>
      </c>
    </row>
    <row r="350" spans="1:10" x14ac:dyDescent="0.25">
      <c r="A350" s="48" t="s">
        <v>60</v>
      </c>
      <c r="B350">
        <v>2022</v>
      </c>
      <c r="C350" s="50" t="s">
        <v>238</v>
      </c>
      <c r="D350" s="76" t="str">
        <f t="shared" si="5"/>
        <v>October 2022</v>
      </c>
      <c r="E350" s="7">
        <v>2284.5</v>
      </c>
      <c r="F350" s="7">
        <v>194.9</v>
      </c>
      <c r="G350" s="7">
        <v>556.4</v>
      </c>
      <c r="H350" s="7">
        <v>171.2</v>
      </c>
      <c r="I350" s="7">
        <v>180.8</v>
      </c>
      <c r="J350" s="7">
        <v>1216</v>
      </c>
    </row>
    <row r="351" spans="1:10" x14ac:dyDescent="0.25">
      <c r="A351" s="48" t="s">
        <v>85</v>
      </c>
      <c r="B351">
        <v>2022</v>
      </c>
      <c r="C351" s="50" t="s">
        <v>238</v>
      </c>
      <c r="D351" s="76" t="str">
        <f t="shared" si="5"/>
        <v>October 2022</v>
      </c>
      <c r="E351" s="7">
        <v>2322.3000000000002</v>
      </c>
      <c r="F351" s="7">
        <v>200.1</v>
      </c>
      <c r="G351" s="7">
        <v>511.70000000000005</v>
      </c>
      <c r="H351" s="7">
        <v>171.2</v>
      </c>
      <c r="I351" s="7">
        <v>180</v>
      </c>
      <c r="J351" s="7">
        <v>1176.0999999999999</v>
      </c>
    </row>
    <row r="352" spans="1:10" x14ac:dyDescent="0.25">
      <c r="A352" s="48" t="s">
        <v>104</v>
      </c>
      <c r="B352">
        <v>2022</v>
      </c>
      <c r="C352" s="50" t="s">
        <v>238</v>
      </c>
      <c r="D352" s="76" t="str">
        <f t="shared" si="5"/>
        <v>October 2022</v>
      </c>
      <c r="E352" s="7">
        <v>2297.3000000000002</v>
      </c>
      <c r="F352" s="7">
        <v>196.3</v>
      </c>
      <c r="G352" s="7">
        <v>538.20000000000005</v>
      </c>
      <c r="H352" s="7">
        <v>171.2</v>
      </c>
      <c r="I352" s="7">
        <v>180.5</v>
      </c>
      <c r="J352" s="7">
        <v>1196.2</v>
      </c>
    </row>
    <row r="353" spans="1:10" x14ac:dyDescent="0.25">
      <c r="A353" s="48" t="s">
        <v>60</v>
      </c>
      <c r="B353">
        <v>2022</v>
      </c>
      <c r="C353" s="50" t="s">
        <v>264</v>
      </c>
      <c r="D353" s="76" t="str">
        <f t="shared" si="5"/>
        <v>November 2022</v>
      </c>
      <c r="E353" s="7">
        <v>2287.6999999999998</v>
      </c>
      <c r="F353" s="7">
        <v>195.5</v>
      </c>
      <c r="G353" s="7">
        <v>559.29999999999995</v>
      </c>
      <c r="H353" s="7">
        <v>171.8</v>
      </c>
      <c r="I353" s="7">
        <v>181.9</v>
      </c>
      <c r="J353" s="7">
        <v>1220.9999999999998</v>
      </c>
    </row>
    <row r="354" spans="1:10" x14ac:dyDescent="0.25">
      <c r="A354" s="48" t="s">
        <v>85</v>
      </c>
      <c r="B354">
        <v>2022</v>
      </c>
      <c r="C354" s="50" t="s">
        <v>264</v>
      </c>
      <c r="D354" s="76" t="str">
        <f t="shared" si="5"/>
        <v>November 2022</v>
      </c>
      <c r="E354" s="7">
        <v>2314.4</v>
      </c>
      <c r="F354" s="7">
        <v>200.6</v>
      </c>
      <c r="G354" s="7">
        <v>514.9</v>
      </c>
      <c r="H354" s="7">
        <v>171.8</v>
      </c>
      <c r="I354" s="7">
        <v>180.3</v>
      </c>
      <c r="J354" s="7">
        <v>1181</v>
      </c>
    </row>
    <row r="355" spans="1:10" x14ac:dyDescent="0.25">
      <c r="A355" s="48" t="s">
        <v>104</v>
      </c>
      <c r="B355">
        <v>2022</v>
      </c>
      <c r="C355" s="50" t="s">
        <v>264</v>
      </c>
      <c r="D355" s="76" t="str">
        <f t="shared" si="5"/>
        <v>November 2022</v>
      </c>
      <c r="E355" s="7">
        <v>2296.8000000000002</v>
      </c>
      <c r="F355" s="7">
        <v>196.9</v>
      </c>
      <c r="G355" s="7">
        <v>541.4</v>
      </c>
      <c r="H355" s="7">
        <v>171.8</v>
      </c>
      <c r="I355" s="7">
        <v>181.3</v>
      </c>
      <c r="J355" s="7">
        <v>1201.0999999999999</v>
      </c>
    </row>
    <row r="356" spans="1:10" x14ac:dyDescent="0.25">
      <c r="A356" s="48" t="s">
        <v>60</v>
      </c>
      <c r="B356">
        <v>2022</v>
      </c>
      <c r="C356" s="50" t="s">
        <v>273</v>
      </c>
      <c r="D356" s="76" t="str">
        <f t="shared" si="5"/>
        <v>December 2022</v>
      </c>
      <c r="E356" s="7">
        <v>2277.1</v>
      </c>
      <c r="F356" s="7">
        <v>195.9</v>
      </c>
      <c r="G356" s="7">
        <v>561.79999999999995</v>
      </c>
      <c r="H356" s="7">
        <v>170.7</v>
      </c>
      <c r="I356" s="7">
        <v>182.8</v>
      </c>
      <c r="J356" s="7">
        <v>1227.4000000000001</v>
      </c>
    </row>
    <row r="357" spans="1:10" x14ac:dyDescent="0.25">
      <c r="A357" s="48" t="s">
        <v>85</v>
      </c>
      <c r="B357">
        <v>2022</v>
      </c>
      <c r="C357" s="50" t="s">
        <v>273</v>
      </c>
      <c r="D357" s="76" t="str">
        <f t="shared" si="5"/>
        <v>December 2022</v>
      </c>
      <c r="E357" s="7">
        <v>2295.7999999999997</v>
      </c>
      <c r="F357" s="7">
        <v>201.1</v>
      </c>
      <c r="G357" s="7">
        <v>517.9</v>
      </c>
      <c r="H357" s="7">
        <v>170.7</v>
      </c>
      <c r="I357" s="7">
        <v>180.6</v>
      </c>
      <c r="J357" s="7">
        <v>1187</v>
      </c>
    </row>
    <row r="358" spans="1:10" x14ac:dyDescent="0.25">
      <c r="A358" s="48" t="s">
        <v>104</v>
      </c>
      <c r="B358">
        <v>2022</v>
      </c>
      <c r="C358" s="50" t="s">
        <v>273</v>
      </c>
      <c r="D358" s="76" t="str">
        <f t="shared" si="5"/>
        <v>December 2022</v>
      </c>
      <c r="E358" s="7">
        <v>2283.4</v>
      </c>
      <c r="F358" s="7">
        <v>197.3</v>
      </c>
      <c r="G358" s="7">
        <v>544</v>
      </c>
      <c r="H358" s="7">
        <v>170.7</v>
      </c>
      <c r="I358" s="7">
        <v>182</v>
      </c>
      <c r="J358" s="7">
        <v>1207.4000000000001</v>
      </c>
    </row>
    <row r="359" spans="1:10" x14ac:dyDescent="0.25">
      <c r="A359" s="48" t="s">
        <v>60</v>
      </c>
      <c r="B359">
        <v>2023</v>
      </c>
      <c r="C359" s="50" t="s">
        <v>62</v>
      </c>
      <c r="D359" s="76" t="str">
        <f t="shared" si="5"/>
        <v>January 2023</v>
      </c>
      <c r="E359" s="7">
        <v>2283.2000000000003</v>
      </c>
      <c r="F359" s="7">
        <v>196.9</v>
      </c>
      <c r="G359" s="7">
        <v>563.9</v>
      </c>
      <c r="H359" s="7">
        <v>172.1</v>
      </c>
      <c r="I359" s="7">
        <v>183.2</v>
      </c>
      <c r="J359" s="7">
        <v>1234.5999999999999</v>
      </c>
    </row>
    <row r="360" spans="1:10" x14ac:dyDescent="0.25">
      <c r="A360" s="48" t="s">
        <v>85</v>
      </c>
      <c r="B360">
        <v>2023</v>
      </c>
      <c r="C360" s="50" t="s">
        <v>62</v>
      </c>
      <c r="D360" s="76" t="str">
        <f t="shared" si="5"/>
        <v>January 2023</v>
      </c>
      <c r="E360" s="7">
        <v>2310.2000000000003</v>
      </c>
      <c r="F360" s="7">
        <v>201.6</v>
      </c>
      <c r="G360" s="7">
        <v>520.6</v>
      </c>
      <c r="H360" s="7">
        <v>172.1</v>
      </c>
      <c r="I360" s="7">
        <v>180.1</v>
      </c>
      <c r="J360" s="7">
        <v>1193.3</v>
      </c>
    </row>
    <row r="361" spans="1:10" x14ac:dyDescent="0.25">
      <c r="A361" s="48" t="s">
        <v>104</v>
      </c>
      <c r="B361">
        <v>2023</v>
      </c>
      <c r="C361" s="50" t="s">
        <v>62</v>
      </c>
      <c r="D361" s="76" t="str">
        <f t="shared" si="5"/>
        <v>January 2023</v>
      </c>
      <c r="E361" s="7">
        <v>2292.6999999999998</v>
      </c>
      <c r="F361" s="7">
        <v>198.2</v>
      </c>
      <c r="G361" s="7">
        <v>546.29999999999995</v>
      </c>
      <c r="H361" s="7">
        <v>172.1</v>
      </c>
      <c r="I361" s="7">
        <v>182</v>
      </c>
      <c r="J361" s="7">
        <v>1214</v>
      </c>
    </row>
    <row r="362" spans="1:10" x14ac:dyDescent="0.25">
      <c r="A362" s="48" t="s">
        <v>60</v>
      </c>
      <c r="B362">
        <v>2023</v>
      </c>
      <c r="C362" s="50" t="s">
        <v>116</v>
      </c>
      <c r="D362" s="76" t="str">
        <f t="shared" si="5"/>
        <v>February 2023</v>
      </c>
      <c r="E362" s="7">
        <v>2265.6999999999998</v>
      </c>
      <c r="F362" s="7">
        <v>198.3</v>
      </c>
      <c r="G362" s="7">
        <v>566.6</v>
      </c>
      <c r="H362" s="7">
        <v>173.5</v>
      </c>
      <c r="I362" s="7">
        <v>181.6</v>
      </c>
      <c r="J362" s="7">
        <v>1244.1000000000001</v>
      </c>
    </row>
    <row r="363" spans="1:10" x14ac:dyDescent="0.25">
      <c r="A363" s="48" t="s">
        <v>85</v>
      </c>
      <c r="B363">
        <v>2023</v>
      </c>
      <c r="C363" s="50" t="s">
        <v>116</v>
      </c>
      <c r="D363" s="76" t="str">
        <f t="shared" si="5"/>
        <v>February 2023</v>
      </c>
      <c r="E363" s="7">
        <v>2303.1999999999998</v>
      </c>
      <c r="F363" s="7">
        <v>202.7</v>
      </c>
      <c r="G363" s="7">
        <v>525.5</v>
      </c>
      <c r="H363" s="7">
        <v>173.5</v>
      </c>
      <c r="I363" s="7">
        <v>182.8</v>
      </c>
      <c r="J363" s="7">
        <v>1202.1000000000001</v>
      </c>
    </row>
    <row r="364" spans="1:10" x14ac:dyDescent="0.25">
      <c r="A364" s="48" t="s">
        <v>104</v>
      </c>
      <c r="B364">
        <v>2023</v>
      </c>
      <c r="C364" s="50" t="s">
        <v>116</v>
      </c>
      <c r="D364" s="76" t="str">
        <f t="shared" si="5"/>
        <v>February 2023</v>
      </c>
      <c r="E364" s="7">
        <v>2279.1</v>
      </c>
      <c r="F364" s="7">
        <v>199.5</v>
      </c>
      <c r="G364" s="7">
        <v>550</v>
      </c>
      <c r="H364" s="7">
        <v>173.5</v>
      </c>
      <c r="I364" s="7">
        <v>182.1</v>
      </c>
      <c r="J364" s="7">
        <v>1223.1999999999998</v>
      </c>
    </row>
    <row r="365" spans="1:10" x14ac:dyDescent="0.25">
      <c r="A365" s="48" t="s">
        <v>60</v>
      </c>
      <c r="B365">
        <v>2023</v>
      </c>
      <c r="C365" s="50" t="s">
        <v>138</v>
      </c>
      <c r="D365" s="76" t="str">
        <f t="shared" si="5"/>
        <v>March 2023</v>
      </c>
      <c r="E365" s="7">
        <v>2265.8000000000002</v>
      </c>
      <c r="F365" s="7">
        <v>198.4</v>
      </c>
      <c r="G365" s="7">
        <v>566.6</v>
      </c>
      <c r="H365" s="7">
        <v>173.5</v>
      </c>
      <c r="I365" s="7">
        <v>181.4</v>
      </c>
      <c r="J365" s="7">
        <v>1244.1000000000001</v>
      </c>
    </row>
    <row r="366" spans="1:10" x14ac:dyDescent="0.25">
      <c r="A366" s="48" t="s">
        <v>85</v>
      </c>
      <c r="B366">
        <v>2023</v>
      </c>
      <c r="C366" s="50" t="s">
        <v>138</v>
      </c>
      <c r="D366" s="76" t="str">
        <f t="shared" si="5"/>
        <v>March 2023</v>
      </c>
      <c r="E366" s="7">
        <v>2303.4</v>
      </c>
      <c r="F366" s="7">
        <v>202.7</v>
      </c>
      <c r="G366" s="7">
        <v>525.4</v>
      </c>
      <c r="H366" s="7">
        <v>173.5</v>
      </c>
      <c r="I366" s="7">
        <v>182.6</v>
      </c>
      <c r="J366" s="7">
        <v>1202.2</v>
      </c>
    </row>
    <row r="367" spans="1:10" x14ac:dyDescent="0.25">
      <c r="A367" s="48" t="s">
        <v>104</v>
      </c>
      <c r="B367">
        <v>2023</v>
      </c>
      <c r="C367" s="50" t="s">
        <v>138</v>
      </c>
      <c r="D367" s="76" t="str">
        <f t="shared" si="5"/>
        <v>March 2023</v>
      </c>
      <c r="E367" s="7">
        <v>2279.1999999999998</v>
      </c>
      <c r="F367" s="7">
        <v>199.5</v>
      </c>
      <c r="G367" s="7">
        <v>549.9</v>
      </c>
      <c r="H367" s="7">
        <v>173.5</v>
      </c>
      <c r="I367" s="7">
        <v>181.9</v>
      </c>
      <c r="J367" s="7">
        <v>1223.1999999999998</v>
      </c>
    </row>
    <row r="368" spans="1:10" x14ac:dyDescent="0.25">
      <c r="A368" s="48" t="s">
        <v>60</v>
      </c>
      <c r="B368">
        <v>2023</v>
      </c>
      <c r="C368" s="50" t="s">
        <v>154</v>
      </c>
      <c r="D368" s="76" t="str">
        <f t="shared" si="5"/>
        <v>April 2023</v>
      </c>
      <c r="E368" s="7">
        <v>2274.1999999999998</v>
      </c>
      <c r="F368" s="7">
        <v>199.5</v>
      </c>
      <c r="G368" s="7">
        <v>568.20000000000005</v>
      </c>
      <c r="H368" s="7">
        <v>175.2</v>
      </c>
      <c r="I368" s="7">
        <v>181.5</v>
      </c>
      <c r="J368" s="7">
        <v>1251</v>
      </c>
    </row>
    <row r="369" spans="1:10" x14ac:dyDescent="0.25">
      <c r="A369" s="48" t="s">
        <v>85</v>
      </c>
      <c r="B369">
        <v>2023</v>
      </c>
      <c r="C369" s="50" t="s">
        <v>154</v>
      </c>
      <c r="D369" s="76" t="str">
        <f t="shared" si="5"/>
        <v>April 2023</v>
      </c>
      <c r="E369" s="7">
        <v>2317.7000000000003</v>
      </c>
      <c r="F369" s="7">
        <v>203.5</v>
      </c>
      <c r="G369" s="7">
        <v>527.6</v>
      </c>
      <c r="H369" s="7">
        <v>175.2</v>
      </c>
      <c r="I369" s="7">
        <v>182.1</v>
      </c>
      <c r="J369" s="7">
        <v>1209.5000000000002</v>
      </c>
    </row>
    <row r="370" spans="1:10" x14ac:dyDescent="0.25">
      <c r="A370" s="48" t="s">
        <v>104</v>
      </c>
      <c r="B370">
        <v>2023</v>
      </c>
      <c r="C370" s="50" t="s">
        <v>154</v>
      </c>
      <c r="D370" s="76" t="str">
        <f t="shared" si="5"/>
        <v>April 2023</v>
      </c>
      <c r="E370" s="7">
        <v>2289.6000000000004</v>
      </c>
      <c r="F370" s="7">
        <v>200.6</v>
      </c>
      <c r="G370" s="7">
        <v>551.79999999999995</v>
      </c>
      <c r="H370" s="7">
        <v>175.2</v>
      </c>
      <c r="I370" s="7">
        <v>181.7</v>
      </c>
      <c r="J370" s="7">
        <v>1230.1999999999998</v>
      </c>
    </row>
    <row r="371" spans="1:10" x14ac:dyDescent="0.25">
      <c r="A371" s="48" t="s">
        <v>60</v>
      </c>
      <c r="B371">
        <v>2023</v>
      </c>
      <c r="C371" s="50" t="s">
        <v>167</v>
      </c>
      <c r="D371" s="76" t="str">
        <f t="shared" si="5"/>
        <v>May 2023</v>
      </c>
      <c r="E371" s="7">
        <v>2290.7000000000007</v>
      </c>
      <c r="F371" s="7">
        <v>199.9</v>
      </c>
      <c r="G371" s="7">
        <v>569.90000000000009</v>
      </c>
      <c r="H371" s="7">
        <v>175.6</v>
      </c>
      <c r="I371" s="7">
        <v>182.5</v>
      </c>
      <c r="J371" s="7">
        <v>1255.8</v>
      </c>
    </row>
    <row r="372" spans="1:10" x14ac:dyDescent="0.25">
      <c r="A372" s="48" t="s">
        <v>85</v>
      </c>
      <c r="B372">
        <v>2023</v>
      </c>
      <c r="C372" s="50" t="s">
        <v>167</v>
      </c>
      <c r="D372" s="76" t="str">
        <f t="shared" si="5"/>
        <v>May 2023</v>
      </c>
      <c r="E372" s="7">
        <v>2335.1</v>
      </c>
      <c r="F372" s="7">
        <v>204.2</v>
      </c>
      <c r="G372" s="7">
        <v>528.70000000000005</v>
      </c>
      <c r="H372" s="7">
        <v>175.6</v>
      </c>
      <c r="I372" s="7">
        <v>183.4</v>
      </c>
      <c r="J372" s="7">
        <v>1213.8999999999996</v>
      </c>
    </row>
    <row r="373" spans="1:10" x14ac:dyDescent="0.25">
      <c r="A373" s="48" t="s">
        <v>104</v>
      </c>
      <c r="B373">
        <v>2023</v>
      </c>
      <c r="C373" s="50" t="s">
        <v>167</v>
      </c>
      <c r="D373" s="76" t="str">
        <f t="shared" si="5"/>
        <v>May 2023</v>
      </c>
      <c r="E373" s="7">
        <v>2306.9</v>
      </c>
      <c r="F373" s="7">
        <v>201</v>
      </c>
      <c r="G373" s="7">
        <v>553.20000000000005</v>
      </c>
      <c r="H373" s="7">
        <v>175.6</v>
      </c>
      <c r="I373" s="7">
        <v>182.8</v>
      </c>
      <c r="J373" s="7">
        <v>1234.9000000000001</v>
      </c>
    </row>
  </sheetData>
  <autoFilter ref="A1:N373" xr:uid="{FC2D27CB-9F79-4C04-85EF-B185391A8894}"/>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99102-4A25-48B5-B873-49D94520EB77}">
  <dimension ref="B3:P30"/>
  <sheetViews>
    <sheetView showGridLines="0" topLeftCell="A17" workbookViewId="0">
      <selection activeCell="H7" sqref="H7"/>
    </sheetView>
  </sheetViews>
  <sheetFormatPr defaultRowHeight="15" x14ac:dyDescent="0.25"/>
  <cols>
    <col min="2" max="2" width="135.42578125" bestFit="1" customWidth="1"/>
    <col min="5" max="5" width="10.85546875" bestFit="1" customWidth="1"/>
  </cols>
  <sheetData>
    <row r="3" spans="2:16" ht="18" customHeight="1" x14ac:dyDescent="0.35">
      <c r="B3" s="3" t="s">
        <v>1193</v>
      </c>
      <c r="E3" s="24" t="s">
        <v>1213</v>
      </c>
      <c r="F3" s="21" t="s">
        <v>1210</v>
      </c>
      <c r="G3" s="22"/>
      <c r="H3" s="22"/>
      <c r="I3" s="22"/>
      <c r="J3" s="22"/>
      <c r="K3" s="22"/>
      <c r="L3" s="22"/>
      <c r="M3" s="23"/>
      <c r="N3" s="115"/>
      <c r="O3" s="116"/>
      <c r="P3" s="117"/>
    </row>
    <row r="4" spans="2:16" ht="13.15" customHeight="1" x14ac:dyDescent="0.3">
      <c r="B4" s="2" t="s">
        <v>1194</v>
      </c>
      <c r="D4" s="7"/>
      <c r="E4" s="19"/>
      <c r="F4" s="15"/>
      <c r="M4" s="16"/>
      <c r="N4" s="15"/>
      <c r="P4" s="68"/>
    </row>
    <row r="5" spans="2:16" ht="18.75" x14ac:dyDescent="0.3">
      <c r="E5" s="25" t="s">
        <v>1215</v>
      </c>
      <c r="F5" s="15" t="s">
        <v>1211</v>
      </c>
      <c r="M5" s="16"/>
      <c r="N5" s="15"/>
      <c r="P5" s="68"/>
    </row>
    <row r="6" spans="2:16" ht="18.75" x14ac:dyDescent="0.3">
      <c r="E6" s="25" t="s">
        <v>50</v>
      </c>
      <c r="F6" s="15" t="s">
        <v>1212</v>
      </c>
      <c r="M6" s="16"/>
      <c r="N6" s="15"/>
      <c r="P6" s="68"/>
    </row>
    <row r="7" spans="2:16" ht="18.75" x14ac:dyDescent="0.3">
      <c r="B7" s="11" t="s">
        <v>1202</v>
      </c>
      <c r="E7" s="25" t="s">
        <v>32</v>
      </c>
      <c r="F7" s="15" t="s">
        <v>1222</v>
      </c>
      <c r="M7" s="16"/>
      <c r="N7" s="15"/>
      <c r="P7" s="68"/>
    </row>
    <row r="8" spans="2:16" ht="14.45" customHeight="1" x14ac:dyDescent="0.3">
      <c r="B8" s="4"/>
      <c r="E8" s="25" t="s">
        <v>1263</v>
      </c>
      <c r="F8" s="15" t="s">
        <v>1264</v>
      </c>
      <c r="M8" s="16"/>
      <c r="N8" s="15"/>
      <c r="P8" s="68"/>
    </row>
    <row r="9" spans="2:16" ht="181.9" customHeight="1" x14ac:dyDescent="0.3">
      <c r="B9" s="12" t="s">
        <v>1207</v>
      </c>
      <c r="E9" s="19"/>
      <c r="F9" s="15"/>
      <c r="M9" s="16"/>
      <c r="N9" s="15"/>
      <c r="P9" s="68"/>
    </row>
    <row r="10" spans="2:16" ht="18.75" x14ac:dyDescent="0.3">
      <c r="B10" s="10" t="s">
        <v>1203</v>
      </c>
      <c r="E10" s="19"/>
      <c r="F10" s="15"/>
      <c r="M10" s="16"/>
      <c r="N10" s="15"/>
      <c r="P10" s="68"/>
    </row>
    <row r="11" spans="2:16" ht="18.75" x14ac:dyDescent="0.3">
      <c r="B11" s="10" t="s">
        <v>1204</v>
      </c>
      <c r="E11" s="19"/>
      <c r="F11" s="15"/>
      <c r="M11" s="16"/>
      <c r="N11" s="15"/>
      <c r="P11" s="68"/>
    </row>
    <row r="12" spans="2:16" ht="18.75" x14ac:dyDescent="0.3">
      <c r="B12" s="10" t="s">
        <v>1205</v>
      </c>
      <c r="E12" s="19"/>
      <c r="F12" s="15"/>
      <c r="M12" s="16"/>
      <c r="N12" s="15"/>
      <c r="P12" s="68"/>
    </row>
    <row r="13" spans="2:16" ht="18.75" x14ac:dyDescent="0.3">
      <c r="B13" s="10" t="s">
        <v>1206</v>
      </c>
      <c r="E13" s="20"/>
      <c r="F13" s="17"/>
      <c r="G13" s="18"/>
      <c r="H13" s="18"/>
      <c r="I13" s="18"/>
      <c r="J13" s="18"/>
      <c r="K13" s="18"/>
      <c r="L13" s="18"/>
      <c r="M13" s="18"/>
      <c r="N13" s="118"/>
      <c r="O13" s="118"/>
      <c r="P13" s="118"/>
    </row>
    <row r="14" spans="2:16" ht="108.75" x14ac:dyDescent="0.25">
      <c r="B14" s="12" t="s">
        <v>1208</v>
      </c>
    </row>
    <row r="16" spans="2:16" ht="21" x14ac:dyDescent="0.35">
      <c r="B16" s="3" t="s">
        <v>1225</v>
      </c>
    </row>
    <row r="18" spans="2:9" ht="18" thickBot="1" x14ac:dyDescent="0.35">
      <c r="B18" s="36" t="s">
        <v>1226</v>
      </c>
    </row>
    <row r="19" spans="2:9" ht="15.75" thickTop="1" x14ac:dyDescent="0.25"/>
    <row r="20" spans="2:9" x14ac:dyDescent="0.25">
      <c r="B20" s="37" t="s">
        <v>1227</v>
      </c>
    </row>
    <row r="22" spans="2:9" ht="45" x14ac:dyDescent="0.25">
      <c r="B22" s="35" t="s">
        <v>1248</v>
      </c>
    </row>
    <row r="25" spans="2:9" ht="21" x14ac:dyDescent="0.35">
      <c r="B25" s="3" t="s">
        <v>1249</v>
      </c>
    </row>
    <row r="27" spans="2:9" ht="18" thickBot="1" x14ac:dyDescent="0.35">
      <c r="B27" s="113" t="s">
        <v>1250</v>
      </c>
      <c r="C27" s="113"/>
      <c r="D27" s="113"/>
      <c r="E27" s="113"/>
      <c r="F27" s="113"/>
      <c r="G27" s="113"/>
      <c r="H27" s="113"/>
      <c r="I27" s="113"/>
    </row>
    <row r="28" spans="2:9" ht="18.75" thickTop="1" thickBot="1" x14ac:dyDescent="0.35">
      <c r="B28" s="114" t="s">
        <v>1258</v>
      </c>
      <c r="C28" s="114"/>
      <c r="D28" s="114"/>
      <c r="E28" s="114"/>
      <c r="F28" s="114"/>
    </row>
    <row r="29" spans="2:9" ht="15.75" thickTop="1" x14ac:dyDescent="0.25"/>
    <row r="30" spans="2:9" ht="21" x14ac:dyDescent="0.35">
      <c r="B30" s="3" t="s">
        <v>1259</v>
      </c>
    </row>
  </sheetData>
  <mergeCells count="4">
    <mergeCell ref="B27:I27"/>
    <mergeCell ref="B28:F28"/>
    <mergeCell ref="N3:P3"/>
    <mergeCell ref="N13:P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F7EA4-6EFE-421A-AAA3-9065706207C1}">
  <sheetPr filterMode="1"/>
  <dimension ref="A1:I4"/>
  <sheetViews>
    <sheetView topLeftCell="A15" workbookViewId="0">
      <selection activeCell="A4" sqref="A4"/>
    </sheetView>
  </sheetViews>
  <sheetFormatPr defaultRowHeight="15" x14ac:dyDescent="0.25"/>
  <cols>
    <col min="1" max="1" width="11.85546875" bestFit="1" customWidth="1"/>
    <col min="2" max="2" width="7.5703125" bestFit="1" customWidth="1"/>
    <col min="3" max="3" width="10" bestFit="1" customWidth="1"/>
    <col min="4" max="4" width="18.7109375" bestFit="1" customWidth="1"/>
    <col min="5" max="5" width="32.28515625" bestFit="1" customWidth="1"/>
    <col min="6" max="6" width="21.85546875" bestFit="1" customWidth="1"/>
    <col min="7" max="7" width="11.140625" bestFit="1" customWidth="1"/>
    <col min="8" max="8" width="16.7109375" bestFit="1" customWidth="1"/>
    <col min="9" max="9" width="17.140625" bestFit="1" customWidth="1"/>
    <col min="11" max="11" width="13.140625" bestFit="1" customWidth="1"/>
    <col min="12" max="12" width="7" bestFit="1" customWidth="1"/>
    <col min="13" max="14" width="5.5703125" bestFit="1" customWidth="1"/>
    <col min="15" max="15" width="11.28515625" bestFit="1" customWidth="1"/>
    <col min="16" max="16" width="10.42578125" bestFit="1" customWidth="1"/>
    <col min="17" max="17" width="11.28515625" bestFit="1" customWidth="1"/>
  </cols>
  <sheetData>
    <row r="1" spans="1:9" ht="15.75" x14ac:dyDescent="0.25">
      <c r="A1" s="52" t="s">
        <v>30</v>
      </c>
      <c r="B1" s="24" t="s">
        <v>31</v>
      </c>
      <c r="C1" s="54" t="s">
        <v>32</v>
      </c>
      <c r="D1" s="56" t="s">
        <v>1209</v>
      </c>
      <c r="E1" s="56" t="s">
        <v>46</v>
      </c>
      <c r="F1" s="56" t="s">
        <v>1214</v>
      </c>
      <c r="G1" s="56" t="s">
        <v>50</v>
      </c>
      <c r="H1" s="56" t="s">
        <v>51</v>
      </c>
      <c r="I1" s="56" t="s">
        <v>58</v>
      </c>
    </row>
    <row r="2" spans="1:9" hidden="1" x14ac:dyDescent="0.25">
      <c r="A2" s="53" t="s">
        <v>60</v>
      </c>
      <c r="B2" s="8">
        <v>2023</v>
      </c>
      <c r="C2" s="55" t="s">
        <v>167</v>
      </c>
      <c r="D2" s="9">
        <v>2290.7000000000007</v>
      </c>
      <c r="E2" s="9">
        <v>199.9</v>
      </c>
      <c r="F2" s="9">
        <v>569.90000000000009</v>
      </c>
      <c r="G2" s="9">
        <v>175.6</v>
      </c>
      <c r="H2" s="9">
        <v>182.5</v>
      </c>
      <c r="I2" s="9">
        <v>1255.8</v>
      </c>
    </row>
    <row r="3" spans="1:9" hidden="1" x14ac:dyDescent="0.25">
      <c r="A3" s="53" t="s">
        <v>85</v>
      </c>
      <c r="B3" s="8">
        <v>2023</v>
      </c>
      <c r="C3" s="55" t="s">
        <v>167</v>
      </c>
      <c r="D3" s="9">
        <v>2335.1</v>
      </c>
      <c r="E3" s="9">
        <v>204.2</v>
      </c>
      <c r="F3" s="9">
        <v>528.70000000000005</v>
      </c>
      <c r="G3" s="9">
        <v>175.6</v>
      </c>
      <c r="H3" s="9">
        <v>183.4</v>
      </c>
      <c r="I3" s="9">
        <v>1213.8999999999996</v>
      </c>
    </row>
    <row r="4" spans="1:9" x14ac:dyDescent="0.25">
      <c r="A4" s="53" t="s">
        <v>104</v>
      </c>
      <c r="B4" s="8">
        <v>2023</v>
      </c>
      <c r="C4" s="55" t="s">
        <v>167</v>
      </c>
      <c r="D4" s="9">
        <v>2306.9</v>
      </c>
      <c r="E4" s="9">
        <v>201</v>
      </c>
      <c r="F4" s="9">
        <v>553.20000000000005</v>
      </c>
      <c r="G4" s="9">
        <v>175.6</v>
      </c>
      <c r="H4" s="9">
        <v>182.8</v>
      </c>
      <c r="I4" s="9">
        <v>1234.9000000000001</v>
      </c>
    </row>
  </sheetData>
  <autoFilter ref="A1:I4" xr:uid="{C70F7EA4-6EFE-421A-AAA3-9065706207C1}">
    <filterColumn colId="0">
      <filters>
        <filter val="Rural+Urban"/>
      </filters>
    </filterColumn>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F9E0C-413D-459B-8EAD-3D545A28F2E1}">
  <sheetPr filterMode="1"/>
  <dimension ref="A1:I31"/>
  <sheetViews>
    <sheetView showGridLines="0" topLeftCell="A19" workbookViewId="0">
      <selection activeCell="D12" sqref="D12"/>
    </sheetView>
  </sheetViews>
  <sheetFormatPr defaultRowHeight="15" x14ac:dyDescent="0.25"/>
  <cols>
    <col min="1" max="1" width="11.28515625" bestFit="1" customWidth="1"/>
    <col min="2" max="2" width="7.28515625" bestFit="1" customWidth="1"/>
    <col min="3" max="3" width="9.5703125" bestFit="1" customWidth="1"/>
    <col min="4" max="4" width="20.28515625" bestFit="1" customWidth="1"/>
    <col min="5" max="5" width="32.85546875" bestFit="1" customWidth="1"/>
    <col min="6" max="6" width="23.140625" bestFit="1" customWidth="1"/>
    <col min="7" max="7" width="13" bestFit="1" customWidth="1"/>
    <col min="8" max="8" width="18.28515625" bestFit="1" customWidth="1"/>
    <col min="9" max="9" width="18.7109375" bestFit="1" customWidth="1"/>
  </cols>
  <sheetData>
    <row r="1" spans="1:9" ht="15.75" x14ac:dyDescent="0.25">
      <c r="A1" s="52" t="s">
        <v>30</v>
      </c>
      <c r="B1" s="24" t="s">
        <v>31</v>
      </c>
      <c r="C1" s="54" t="s">
        <v>32</v>
      </c>
      <c r="D1" s="56" t="s">
        <v>1209</v>
      </c>
      <c r="E1" s="56" t="s">
        <v>46</v>
      </c>
      <c r="F1" s="56" t="s">
        <v>1214</v>
      </c>
      <c r="G1" s="56" t="s">
        <v>50</v>
      </c>
      <c r="H1" s="56" t="s">
        <v>51</v>
      </c>
      <c r="I1" s="56" t="s">
        <v>58</v>
      </c>
    </row>
    <row r="2" spans="1:9" x14ac:dyDescent="0.25">
      <c r="A2" s="53" t="s">
        <v>60</v>
      </c>
      <c r="B2" s="8">
        <v>2023</v>
      </c>
      <c r="C2" s="55" t="s">
        <v>167</v>
      </c>
      <c r="D2" s="9">
        <v>2290.7000000000007</v>
      </c>
      <c r="E2" s="9">
        <v>199.9</v>
      </c>
      <c r="F2" s="9">
        <v>569.90000000000009</v>
      </c>
      <c r="G2" s="9">
        <v>175.6</v>
      </c>
      <c r="H2" s="9">
        <v>182.5</v>
      </c>
      <c r="I2" s="9">
        <v>1255.8</v>
      </c>
    </row>
    <row r="3" spans="1:9" x14ac:dyDescent="0.25">
      <c r="A3" s="53" t="s">
        <v>85</v>
      </c>
      <c r="B3" s="8">
        <v>2023</v>
      </c>
      <c r="C3" s="55" t="s">
        <v>167</v>
      </c>
      <c r="D3" s="9">
        <v>2335.1</v>
      </c>
      <c r="E3" s="9">
        <v>204.2</v>
      </c>
      <c r="F3" s="9">
        <v>528.70000000000005</v>
      </c>
      <c r="G3" s="9">
        <v>175.6</v>
      </c>
      <c r="H3" s="9">
        <v>183.4</v>
      </c>
      <c r="I3" s="9">
        <v>1213.8999999999996</v>
      </c>
    </row>
    <row r="4" spans="1:9" x14ac:dyDescent="0.25">
      <c r="A4" s="53" t="s">
        <v>104</v>
      </c>
      <c r="B4" s="8">
        <v>2023</v>
      </c>
      <c r="C4" s="55" t="s">
        <v>167</v>
      </c>
      <c r="D4" s="9">
        <v>2306.9</v>
      </c>
      <c r="E4" s="9">
        <v>201</v>
      </c>
      <c r="F4" s="9">
        <v>553.20000000000005</v>
      </c>
      <c r="G4" s="9">
        <v>175.6</v>
      </c>
      <c r="H4" s="9">
        <v>182.8</v>
      </c>
      <c r="I4" s="9">
        <v>1234.9000000000001</v>
      </c>
    </row>
    <row r="8" spans="1:9" ht="15.75" x14ac:dyDescent="0.25">
      <c r="A8" s="52" t="s">
        <v>30</v>
      </c>
      <c r="B8" s="24" t="s">
        <v>31</v>
      </c>
      <c r="C8" s="54" t="s">
        <v>32</v>
      </c>
      <c r="D8" s="56" t="s">
        <v>1268</v>
      </c>
      <c r="E8" s="56" t="s">
        <v>1269</v>
      </c>
      <c r="F8" s="56" t="s">
        <v>1270</v>
      </c>
      <c r="G8" s="56" t="s">
        <v>1271</v>
      </c>
      <c r="H8" s="56" t="s">
        <v>1272</v>
      </c>
      <c r="I8" s="56" t="s">
        <v>1273</v>
      </c>
    </row>
    <row r="9" spans="1:9" hidden="1" x14ac:dyDescent="0.25">
      <c r="A9" s="53" t="s">
        <v>60</v>
      </c>
      <c r="B9" s="8">
        <v>2023</v>
      </c>
      <c r="C9" s="55" t="s">
        <v>167</v>
      </c>
      <c r="D9" s="9">
        <f>(D2/SUM($D2:$I2))*100</f>
        <v>49.00521992127333</v>
      </c>
      <c r="E9" s="9">
        <f t="shared" ref="E9:I9" si="0">(E2/SUM($D2:$I2))*100</f>
        <v>4.2764846825260996</v>
      </c>
      <c r="F9" s="9">
        <f t="shared" si="0"/>
        <v>12.191939072394318</v>
      </c>
      <c r="G9" s="9">
        <f t="shared" si="0"/>
        <v>3.7566318671915107</v>
      </c>
      <c r="H9" s="9">
        <f t="shared" si="0"/>
        <v>3.9042443950025665</v>
      </c>
      <c r="I9" s="9">
        <f t="shared" si="0"/>
        <v>26.865480061612178</v>
      </c>
    </row>
    <row r="10" spans="1:9" hidden="1" x14ac:dyDescent="0.25">
      <c r="A10" s="53" t="s">
        <v>85</v>
      </c>
      <c r="B10" s="8">
        <v>2023</v>
      </c>
      <c r="C10" s="55" t="s">
        <v>167</v>
      </c>
      <c r="D10" s="9">
        <f t="shared" ref="D10:I10" si="1">(D3/SUM($D3:$I3))*100</f>
        <v>50.315671529229242</v>
      </c>
      <c r="E10" s="9">
        <f t="shared" si="1"/>
        <v>4.4000086190178633</v>
      </c>
      <c r="F10" s="9">
        <f t="shared" si="1"/>
        <v>11.39218686030727</v>
      </c>
      <c r="G10" s="9">
        <f t="shared" si="1"/>
        <v>3.7837488418194747</v>
      </c>
      <c r="H10" s="9">
        <f t="shared" si="1"/>
        <v>3.9518196901463085</v>
      </c>
      <c r="I10" s="9">
        <f t="shared" si="1"/>
        <v>26.156564459479835</v>
      </c>
    </row>
    <row r="11" spans="1:9" x14ac:dyDescent="0.25">
      <c r="A11" s="53" t="s">
        <v>104</v>
      </c>
      <c r="B11" s="8">
        <v>2023</v>
      </c>
      <c r="C11" s="55" t="s">
        <v>167</v>
      </c>
      <c r="D11" s="70">
        <f>(D4/SUM($D4:$I4))*100</f>
        <v>49.563853557923679</v>
      </c>
      <c r="E11" s="9">
        <v>4.3184943279477483</v>
      </c>
      <c r="F11" s="9">
        <v>11.885527672739773</v>
      </c>
      <c r="G11" s="9">
        <v>3.7727741491921618</v>
      </c>
      <c r="H11" s="9">
        <v>3.9274664833276041</v>
      </c>
      <c r="I11" s="9">
        <v>26.531883808869029</v>
      </c>
    </row>
    <row r="30" spans="4:4" ht="18.75" x14ac:dyDescent="0.3">
      <c r="D30" s="29"/>
    </row>
    <row r="31" spans="4:4" x14ac:dyDescent="0.25">
      <c r="D31" s="26"/>
    </row>
  </sheetData>
  <autoFilter ref="A8:I11" xr:uid="{9BAF9E0C-413D-459B-8EAD-3D545A28F2E1}">
    <filterColumn colId="0">
      <filters>
        <filter val="Rural+Urban"/>
      </filters>
    </filterColumn>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24ECE-E0A4-4F17-ADC1-024AAA2C53AC}">
  <sheetPr filterMode="1"/>
  <dimension ref="A1:Q66"/>
  <sheetViews>
    <sheetView showGridLines="0" zoomScale="80" zoomScaleNormal="80" workbookViewId="0">
      <selection activeCell="H1" sqref="H1:L1"/>
    </sheetView>
  </sheetViews>
  <sheetFormatPr defaultRowHeight="15" x14ac:dyDescent="0.25"/>
  <cols>
    <col min="1" max="1" width="11.28515625" bestFit="1" customWidth="1"/>
    <col min="2" max="2" width="6.85546875" bestFit="1" customWidth="1"/>
    <col min="3" max="3" width="9" bestFit="1" customWidth="1"/>
    <col min="4" max="4" width="9.140625" bestFit="1" customWidth="1"/>
    <col min="5" max="5" width="23.140625" bestFit="1" customWidth="1"/>
    <col min="6" max="6" width="14.7109375" bestFit="1" customWidth="1"/>
    <col min="7" max="7" width="6.28515625" bestFit="1" customWidth="1"/>
    <col min="8" max="8" width="18.5703125" bestFit="1" customWidth="1"/>
    <col min="9" max="9" width="13.42578125" bestFit="1" customWidth="1"/>
    <col min="10" max="10" width="7.7109375" bestFit="1" customWidth="1"/>
    <col min="11" max="11" width="12.42578125" bestFit="1" customWidth="1"/>
    <col min="12" max="12" width="20.28515625" bestFit="1" customWidth="1"/>
    <col min="13" max="13" width="24.28515625" bestFit="1" customWidth="1"/>
    <col min="14" max="14" width="8.42578125" bestFit="1" customWidth="1"/>
    <col min="15" max="15" width="24.28515625" bestFit="1" customWidth="1"/>
    <col min="16" max="16" width="33.5703125" bestFit="1" customWidth="1"/>
    <col min="17" max="17" width="20.28515625" bestFit="1" customWidth="1"/>
  </cols>
  <sheetData>
    <row r="1" spans="1:17" ht="23.25" x14ac:dyDescent="0.35">
      <c r="H1" s="119" t="s">
        <v>1267</v>
      </c>
      <c r="I1" s="119"/>
      <c r="J1" s="119"/>
      <c r="K1" s="119"/>
      <c r="L1" s="119"/>
    </row>
    <row r="3" spans="1:17" ht="15.75" x14ac:dyDescent="0.25">
      <c r="A3" s="59" t="s">
        <v>30</v>
      </c>
      <c r="B3" s="39" t="s">
        <v>31</v>
      </c>
      <c r="C3" s="58" t="s">
        <v>32</v>
      </c>
      <c r="D3" s="58" t="s">
        <v>1252</v>
      </c>
      <c r="E3" s="24" t="s">
        <v>33</v>
      </c>
      <c r="F3" s="39" t="s">
        <v>34</v>
      </c>
      <c r="G3" s="39" t="s">
        <v>35</v>
      </c>
      <c r="H3" s="39" t="s">
        <v>36</v>
      </c>
      <c r="I3" s="39" t="s">
        <v>37</v>
      </c>
      <c r="J3" s="39" t="s">
        <v>38</v>
      </c>
      <c r="K3" s="39" t="s">
        <v>39</v>
      </c>
      <c r="L3" s="39" t="s">
        <v>40</v>
      </c>
      <c r="M3" s="39" t="s">
        <v>41</v>
      </c>
      <c r="N3" s="39" t="s">
        <v>42</v>
      </c>
      <c r="O3" s="39" t="s">
        <v>43</v>
      </c>
      <c r="P3" s="39" t="s">
        <v>44</v>
      </c>
      <c r="Q3" s="39" t="s">
        <v>45</v>
      </c>
    </row>
    <row r="4" spans="1:17" hidden="1" x14ac:dyDescent="0.25">
      <c r="A4" t="s">
        <v>60</v>
      </c>
      <c r="B4">
        <v>2013</v>
      </c>
      <c r="C4" t="s">
        <v>167</v>
      </c>
      <c r="D4" t="str">
        <f>C4&amp;" " &amp;B4</f>
        <v>May 2013</v>
      </c>
    </row>
    <row r="5" spans="1:17" hidden="1" x14ac:dyDescent="0.25">
      <c r="A5" t="s">
        <v>85</v>
      </c>
      <c r="B5">
        <v>2013</v>
      </c>
      <c r="C5" t="s">
        <v>167</v>
      </c>
      <c r="D5" t="str">
        <f t="shared" ref="D5:D66" si="0">C5&amp;" " &amp;B5</f>
        <v>May 2013</v>
      </c>
    </row>
    <row r="6" spans="1:17" hidden="1" x14ac:dyDescent="0.25">
      <c r="A6" t="s">
        <v>104</v>
      </c>
      <c r="B6">
        <v>2013</v>
      </c>
      <c r="C6" t="s">
        <v>167</v>
      </c>
      <c r="D6" t="str">
        <f t="shared" si="0"/>
        <v>May 2013</v>
      </c>
    </row>
    <row r="7" spans="1:17" hidden="1" x14ac:dyDescent="0.25">
      <c r="A7" t="s">
        <v>60</v>
      </c>
      <c r="B7">
        <v>2013</v>
      </c>
      <c r="C7" t="s">
        <v>177</v>
      </c>
      <c r="D7" t="str">
        <f t="shared" si="0"/>
        <v>June 2013</v>
      </c>
    </row>
    <row r="8" spans="1:17" hidden="1" x14ac:dyDescent="0.25">
      <c r="A8" t="s">
        <v>85</v>
      </c>
      <c r="B8">
        <v>2013</v>
      </c>
      <c r="C8" t="s">
        <v>177</v>
      </c>
      <c r="D8" t="str">
        <f t="shared" si="0"/>
        <v>June 2013</v>
      </c>
    </row>
    <row r="9" spans="1:17" hidden="1" x14ac:dyDescent="0.25">
      <c r="A9" t="s">
        <v>104</v>
      </c>
      <c r="B9">
        <v>2013</v>
      </c>
      <c r="C9" t="s">
        <v>177</v>
      </c>
      <c r="D9" t="str">
        <f t="shared" si="0"/>
        <v>June 2013</v>
      </c>
    </row>
    <row r="10" spans="1:17" hidden="1" x14ac:dyDescent="0.25">
      <c r="A10" s="53" t="s">
        <v>60</v>
      </c>
      <c r="B10" s="8">
        <v>2014</v>
      </c>
      <c r="C10" s="55" t="s">
        <v>167</v>
      </c>
      <c r="D10" s="55" t="str">
        <f t="shared" si="0"/>
        <v>May 2014</v>
      </c>
      <c r="E10" s="31">
        <f>'obj 3.2 yoy'!D8-'obj 3.2 yoy'!D5</f>
        <v>8</v>
      </c>
      <c r="F10" s="31">
        <f>'obj 3.2 yoy'!E8-'obj 3.2 yoy'!E5</f>
        <v>8.1000000000000085</v>
      </c>
      <c r="G10" s="31">
        <f>'obj 3.2 yoy'!F8-'obj 3.2 yoy'!F5</f>
        <v>8.8000000000000114</v>
      </c>
      <c r="H10" s="31">
        <f>'obj 3.2 yoy'!G8-'obj 3.2 yoy'!G5</f>
        <v>9.7000000000000028</v>
      </c>
      <c r="I10" s="31">
        <f>'obj 3.2 yoy'!H8-'obj 3.2 yoy'!H5</f>
        <v>4.1999999999999886</v>
      </c>
      <c r="J10" s="31">
        <f>'obj 3.2 yoy'!I8-'obj 3.2 yoy'!I5</f>
        <v>17.099999999999994</v>
      </c>
      <c r="K10" s="31">
        <f>'obj 3.2 yoy'!J8-'obj 3.2 yoy'!J5</f>
        <v>5.9000000000000057</v>
      </c>
      <c r="L10" s="31">
        <f>'obj 3.2 yoy'!K8-'obj 3.2 yoy'!K5</f>
        <v>4.7000000000000028</v>
      </c>
      <c r="M10" s="31">
        <f>'obj 3.2 yoy'!L8-'obj 3.2 yoy'!L5</f>
        <v>-0.59999999999999432</v>
      </c>
      <c r="N10" s="31">
        <f>'obj 3.2 yoy'!M8-'obj 3.2 yoy'!M5</f>
        <v>6.1999999999999886</v>
      </c>
      <c r="O10" s="31">
        <f>'obj 3.2 yoy'!N8-'obj 3.2 yoy'!N5</f>
        <v>6</v>
      </c>
      <c r="P10" s="31">
        <f>'obj 3.2 yoy'!O8-'obj 3.2 yoy'!O5</f>
        <v>8.2000000000000028</v>
      </c>
      <c r="Q10" s="31">
        <f>'obj 3.2 yoy'!P8-'obj 3.2 yoy'!P5</f>
        <v>7.6000000000000085</v>
      </c>
    </row>
    <row r="11" spans="1:17" hidden="1" x14ac:dyDescent="0.25">
      <c r="A11" s="53" t="s">
        <v>85</v>
      </c>
      <c r="B11" s="8">
        <v>2014</v>
      </c>
      <c r="C11" s="55" t="s">
        <v>167</v>
      </c>
      <c r="D11" s="55" t="str">
        <f t="shared" si="0"/>
        <v>May 2014</v>
      </c>
      <c r="E11" s="31">
        <f>'obj 3.2 yoy'!D9-'obj 3.2 yoy'!D6</f>
        <v>5.7000000000000028</v>
      </c>
      <c r="F11" s="31">
        <f>'obj 3.2 yoy'!E9-'obj 3.2 yoy'!E6</f>
        <v>4</v>
      </c>
      <c r="G11" s="31">
        <f>'obj 3.2 yoy'!F9-'obj 3.2 yoy'!F6</f>
        <v>1.7000000000000028</v>
      </c>
      <c r="H11" s="31">
        <f>'obj 3.2 yoy'!G9-'obj 3.2 yoy'!G6</f>
        <v>11.799999999999997</v>
      </c>
      <c r="I11" s="31">
        <f>'obj 3.2 yoy'!H9-'obj 3.2 yoy'!H6</f>
        <v>2.2000000000000028</v>
      </c>
      <c r="J11" s="31">
        <f>'obj 3.2 yoy'!I9-'obj 3.2 yoy'!I6</f>
        <v>16.799999999999983</v>
      </c>
      <c r="K11" s="31">
        <f>'obj 3.2 yoy'!J9-'obj 3.2 yoy'!J6</f>
        <v>-16.599999999999994</v>
      </c>
      <c r="L11" s="31">
        <f>'obj 3.2 yoy'!K9-'obj 3.2 yoy'!K6</f>
        <v>7.1999999999999886</v>
      </c>
      <c r="M11" s="31">
        <f>'obj 3.2 yoy'!L9-'obj 3.2 yoy'!L6</f>
        <v>-0.10000000000000853</v>
      </c>
      <c r="N11" s="31">
        <f>'obj 3.2 yoy'!M9-'obj 3.2 yoy'!M6</f>
        <v>10.599999999999994</v>
      </c>
      <c r="O11" s="31">
        <f>'obj 3.2 yoy'!N9-'obj 3.2 yoy'!N6</f>
        <v>2.9000000000000057</v>
      </c>
      <c r="P11" s="31">
        <f>'obj 3.2 yoy'!O9-'obj 3.2 yoy'!O6</f>
        <v>9.5</v>
      </c>
      <c r="Q11" s="31">
        <f>'obj 3.2 yoy'!P9-'obj 3.2 yoy'!P6</f>
        <v>5</v>
      </c>
    </row>
    <row r="12" spans="1:17" x14ac:dyDescent="0.25">
      <c r="A12" s="53" t="s">
        <v>104</v>
      </c>
      <c r="B12" s="8">
        <v>2014</v>
      </c>
      <c r="C12" s="55" t="s">
        <v>167</v>
      </c>
      <c r="D12" s="55" t="str">
        <f t="shared" si="0"/>
        <v>May 2014</v>
      </c>
      <c r="E12" s="31">
        <f>'obj 3.2 yoy'!D10-'obj 3.2 yoy'!D7</f>
        <v>7.2999999999999972</v>
      </c>
      <c r="F12" s="31">
        <f>'obj 3.2 yoy'!E10-'obj 3.2 yoy'!E7</f>
        <v>6.6999999999999886</v>
      </c>
      <c r="G12" s="31">
        <f>'obj 3.2 yoy'!F10-'obj 3.2 yoy'!F7</f>
        <v>6.1000000000000085</v>
      </c>
      <c r="H12" s="31">
        <f>'obj 3.2 yoy'!G10-'obj 3.2 yoy'!G7</f>
        <v>10.5</v>
      </c>
      <c r="I12" s="31">
        <f>'obj 3.2 yoy'!H10-'obj 3.2 yoy'!H7</f>
        <v>3.5</v>
      </c>
      <c r="J12" s="31">
        <f>'obj 3.2 yoy'!I10-'obj 3.2 yoy'!I7</f>
        <v>17</v>
      </c>
      <c r="K12" s="31">
        <f>'obj 3.2 yoy'!J10-'obj 3.2 yoy'!J7</f>
        <v>-1.7000000000000028</v>
      </c>
      <c r="L12" s="31">
        <f>'obj 3.2 yoy'!K10-'obj 3.2 yoy'!K7</f>
        <v>5.6000000000000085</v>
      </c>
      <c r="M12" s="31">
        <f>'obj 3.2 yoy'!L10-'obj 3.2 yoy'!L7</f>
        <v>-0.40000000000000568</v>
      </c>
      <c r="N12" s="31">
        <f>'obj 3.2 yoy'!M10-'obj 3.2 yoy'!M7</f>
        <v>7.7000000000000028</v>
      </c>
      <c r="O12" s="31">
        <f>'obj 3.2 yoy'!N10-'obj 3.2 yoy'!N7</f>
        <v>4.7000000000000028</v>
      </c>
      <c r="P12" s="31">
        <f>'obj 3.2 yoy'!O10-'obj 3.2 yoy'!O7</f>
        <v>8.8000000000000114</v>
      </c>
      <c r="Q12" s="31">
        <f>'obj 3.2 yoy'!P10-'obj 3.2 yoy'!P7</f>
        <v>6.7000000000000028</v>
      </c>
    </row>
    <row r="13" spans="1:17" hidden="1" x14ac:dyDescent="0.25">
      <c r="A13" t="s">
        <v>60</v>
      </c>
      <c r="B13">
        <v>2014</v>
      </c>
      <c r="C13" t="s">
        <v>177</v>
      </c>
      <c r="D13" t="str">
        <f t="shared" si="0"/>
        <v>June 2014</v>
      </c>
      <c r="E13" s="30">
        <f>(('obj 3.2 yoy'!D11-'obj 3.2 yoy'!D8)/'obj 3.2 yoy'!D8)*100</f>
        <v>0.3325020781379931</v>
      </c>
      <c r="F13" s="30">
        <f>(('obj 3.2 yoy'!E11-'obj 3.2 yoy'!E8)/'obj 3.2 yoy'!E8)*100</f>
        <v>1.1647254575707084</v>
      </c>
      <c r="G13" s="30">
        <f>(('obj 3.2 yoy'!F11-'obj 3.2 yoy'!F8)/'obj 3.2 yoy'!F8)*100</f>
        <v>-0.6843455945252449</v>
      </c>
      <c r="H13" s="30">
        <f>(('obj 3.2 yoy'!G11-'obj 3.2 yoy'!G8)/'obj 3.2 yoy'!G8)*100</f>
        <v>1.1016949152542348</v>
      </c>
      <c r="I13" s="30">
        <f>(('obj 3.2 yoy'!H11-'obj 3.2 yoy'!H8)/'obj 3.2 yoy'!H8)*100</f>
        <v>0.18165304268846763</v>
      </c>
      <c r="J13" s="30">
        <f>(('obj 3.2 yoy'!I11-'obj 3.2 yoy'!I8)/'obj 3.2 yoy'!I8)*100</f>
        <v>-0.3958828186856691</v>
      </c>
      <c r="K13" s="30">
        <f>(('obj 3.2 yoy'!J11-'obj 3.2 yoy'!J8)/'obj 3.2 yoy'!J8)*100</f>
        <v>4.3583535108958884</v>
      </c>
      <c r="L13" s="30">
        <f>(('obj 3.2 yoy'!K11-'obj 3.2 yoy'!K8)/'obj 3.2 yoy'!K8)*100</f>
        <v>0.62780269058296223</v>
      </c>
      <c r="M13" s="30">
        <f>(('obj 3.2 yoy'!L11-'obj 3.2 yoy'!L8)/'obj 3.2 yoy'!L8)*100</f>
        <v>9.6618357487917222E-2</v>
      </c>
      <c r="N13" s="30">
        <f>(('obj 3.2 yoy'!M11-'obj 3.2 yoy'!M8)/'obj 3.2 yoy'!M8)*100</f>
        <v>0.62724014336917822</v>
      </c>
      <c r="O13" s="30">
        <f>(('obj 3.2 yoy'!N11-'obj 3.2 yoy'!N8)/'obj 3.2 yoy'!N8)*100</f>
        <v>0.61295971978984487</v>
      </c>
      <c r="P13" s="30">
        <f>(('obj 3.2 yoy'!O11-'obj 3.2 yoy'!O8)/'obj 3.2 yoy'!O8)*100</f>
        <v>0.75503355704697273</v>
      </c>
      <c r="Q13" s="30">
        <f>(('obj 3.2 yoy'!P11-'obj 3.2 yoy'!P8)/'obj 3.2 yoy'!P8)*100</f>
        <v>1.099830795262265</v>
      </c>
    </row>
    <row r="14" spans="1:17" hidden="1" x14ac:dyDescent="0.25">
      <c r="A14" t="s">
        <v>85</v>
      </c>
      <c r="B14">
        <v>2014</v>
      </c>
      <c r="C14" t="s">
        <v>177</v>
      </c>
      <c r="D14" t="str">
        <f t="shared" si="0"/>
        <v>June 2014</v>
      </c>
      <c r="E14" s="30">
        <f>(('obj 3.2 yoy'!D12-'obj 3.2 yoy'!D9)/'obj 3.2 yoy'!D9)*100</f>
        <v>0.32599837000814302</v>
      </c>
      <c r="F14" s="30">
        <f>(('obj 3.2 yoy'!E12-'obj 3.2 yoy'!E9)/'obj 3.2 yoy'!E9)*100</f>
        <v>1.4504431909750295</v>
      </c>
      <c r="G14" s="30">
        <f>(('obj 3.2 yoy'!F12-'obj 3.2 yoy'!F9)/'obj 3.2 yoy'!F9)*100</f>
        <v>1.0507880910683036</v>
      </c>
      <c r="H14" s="30">
        <f>(('obj 3.2 yoy'!G12-'obj 3.2 yoy'!G9)/'obj 3.2 yoy'!G9)*100</f>
        <v>1.0915197313182297</v>
      </c>
      <c r="I14" s="30">
        <f>(('obj 3.2 yoy'!H12-'obj 3.2 yoy'!H9)/'obj 3.2 yoy'!H9)*100</f>
        <v>-9.6618357487917222E-2</v>
      </c>
      <c r="J14" s="30">
        <f>(('obj 3.2 yoy'!I12-'obj 3.2 yoy'!I9)/'obj 3.2 yoy'!I9)*100</f>
        <v>1.5479876160990713</v>
      </c>
      <c r="K14" s="30">
        <f>(('obj 3.2 yoy'!J12-'obj 3.2 yoy'!J9)/'obj 3.2 yoy'!J9)*100</f>
        <v>8.2677165354330722</v>
      </c>
      <c r="L14" s="30">
        <f>(('obj 3.2 yoy'!K12-'obj 3.2 yoy'!K9)/'obj 3.2 yoy'!K9)*100</f>
        <v>0.1776198934280665</v>
      </c>
      <c r="M14" s="30">
        <f>(('obj 3.2 yoy'!L12-'obj 3.2 yoy'!L9)/'obj 3.2 yoy'!L9)*100</f>
        <v>9.8716683119455612E-2</v>
      </c>
      <c r="N14" s="30">
        <f>(('obj 3.2 yoy'!M12-'obj 3.2 yoy'!M9)/'obj 3.2 yoy'!M9)*100</f>
        <v>1.1111111111111087</v>
      </c>
      <c r="O14" s="30">
        <f>(('obj 3.2 yoy'!N12-'obj 3.2 yoy'!N9)/'obj 3.2 yoy'!N9)*100</f>
        <v>0.26572187776793371</v>
      </c>
      <c r="P14" s="30">
        <f>(('obj 3.2 yoy'!O12-'obj 3.2 yoy'!O9)/'obj 3.2 yoy'!O9)*100</f>
        <v>0.57518488085456276</v>
      </c>
      <c r="Q14" s="30">
        <f>(('obj 3.2 yoy'!P12-'obj 3.2 yoy'!P9)/'obj 3.2 yoy'!P9)*100</f>
        <v>1.6666666666666667</v>
      </c>
    </row>
    <row r="15" spans="1:17" hidden="1" x14ac:dyDescent="0.25">
      <c r="A15" t="s">
        <v>104</v>
      </c>
      <c r="B15">
        <v>2014</v>
      </c>
      <c r="C15" t="s">
        <v>177</v>
      </c>
      <c r="D15" t="str">
        <f t="shared" si="0"/>
        <v>June 2014</v>
      </c>
      <c r="E15" s="30">
        <f>(('obj 3.2 yoy'!D13-'obj 3.2 yoy'!D10)/'obj 3.2 yoy'!D10)*100</f>
        <v>0.33030553261767603</v>
      </c>
      <c r="F15" s="30">
        <f>(('obj 3.2 yoy'!E13-'obj 3.2 yoy'!E10)/'obj 3.2 yoy'!E10)*100</f>
        <v>1.2335526315789473</v>
      </c>
      <c r="G15" s="30">
        <f>(('obj 3.2 yoy'!F13-'obj 3.2 yoy'!F10)/'obj 3.2 yoy'!F10)*100</f>
        <v>-8.6281276962906411E-2</v>
      </c>
      <c r="H15" s="30">
        <f>(('obj 3.2 yoy'!G13-'obj 3.2 yoy'!G10)/'obj 3.2 yoy'!G10)*100</f>
        <v>1.0979729729729706</v>
      </c>
      <c r="I15" s="30">
        <f>(('obj 3.2 yoy'!H13-'obj 3.2 yoy'!H10)/'obj 3.2 yoy'!H10)*100</f>
        <v>9.2850510677803449E-2</v>
      </c>
      <c r="J15" s="30">
        <f>(('obj 3.2 yoy'!I13-'obj 3.2 yoy'!I10)/'obj 3.2 yoy'!I10)*100</f>
        <v>0.46985121378230893</v>
      </c>
      <c r="K15" s="30">
        <f>(('obj 3.2 yoy'!J13-'obj 3.2 yoy'!J10)/'obj 3.2 yoy'!J10)*100</f>
        <v>5.6799999999999953</v>
      </c>
      <c r="L15" s="30">
        <f>(('obj 3.2 yoy'!K13-'obj 3.2 yoy'!K10)/'obj 3.2 yoy'!K10)*100</f>
        <v>0.44682752457551383</v>
      </c>
      <c r="M15" s="30">
        <f>(('obj 3.2 yoy'!L13-'obj 3.2 yoy'!L10)/'obj 3.2 yoy'!L10)*100</f>
        <v>9.7276264591447989E-2</v>
      </c>
      <c r="N15" s="30">
        <f>(('obj 3.2 yoy'!M13-'obj 3.2 yoy'!M10)/'obj 3.2 yoy'!M10)*100</f>
        <v>0.79365079365078617</v>
      </c>
      <c r="O15" s="30">
        <f>(('obj 3.2 yoy'!N13-'obj 3.2 yoy'!N10)/'obj 3.2 yoy'!N10)*100</f>
        <v>0.43975373790677219</v>
      </c>
      <c r="P15" s="30">
        <f>(('obj 3.2 yoy'!O13-'obj 3.2 yoy'!O10)/'obj 3.2 yoy'!O10)*100</f>
        <v>0.6644518272425225</v>
      </c>
      <c r="Q15" s="30">
        <f>(('obj 3.2 yoy'!P13-'obj 3.2 yoy'!P10)/'obj 3.2 yoy'!P10)*100</f>
        <v>1.2615643397813288</v>
      </c>
    </row>
    <row r="16" spans="1:17" hidden="1" x14ac:dyDescent="0.25">
      <c r="A16" s="53" t="s">
        <v>60</v>
      </c>
      <c r="B16" s="8">
        <v>2015</v>
      </c>
      <c r="C16" s="55" t="s">
        <v>167</v>
      </c>
      <c r="D16" s="55" t="str">
        <f t="shared" si="0"/>
        <v>May 2015</v>
      </c>
      <c r="E16" s="31">
        <f>'obj 3.2 yoy'!D14-'obj 3.2 yoy'!D11</f>
        <v>2.7999999999999972</v>
      </c>
      <c r="F16" s="31">
        <f>'obj 3.2 yoy'!E14-'obj 3.2 yoy'!E11</f>
        <v>5.5</v>
      </c>
      <c r="G16" s="31">
        <f>'obj 3.2 yoy'!F14-'obj 3.2 yoy'!F11</f>
        <v>1.2000000000000028</v>
      </c>
      <c r="H16" s="31">
        <f>'obj 3.2 yoy'!G14-'obj 3.2 yoy'!G11</f>
        <v>8.4000000000000057</v>
      </c>
      <c r="I16" s="31">
        <f>'obj 3.2 yoy'!H14-'obj 3.2 yoy'!H11</f>
        <v>2.2000000000000028</v>
      </c>
      <c r="J16" s="31">
        <f>'obj 3.2 yoy'!I14-'obj 3.2 yoy'!I11</f>
        <v>8.2999999999999972</v>
      </c>
      <c r="K16" s="31">
        <f>'obj 3.2 yoy'!J14-'obj 3.2 yoy'!J11</f>
        <v>-0.80000000000001137</v>
      </c>
      <c r="L16" s="31">
        <f>'obj 3.2 yoy'!K14-'obj 3.2 yoy'!K11</f>
        <v>12.099999999999994</v>
      </c>
      <c r="M16" s="31">
        <f>'obj 3.2 yoy'!L14-'obj 3.2 yoy'!L11</f>
        <v>-6</v>
      </c>
      <c r="N16" s="31">
        <f>'obj 3.2 yoy'!M14-'obj 3.2 yoy'!M11</f>
        <v>8.4000000000000057</v>
      </c>
      <c r="O16" s="31">
        <f>'obj 3.2 yoy'!N14-'obj 3.2 yoy'!N11</f>
        <v>5.2999999999999972</v>
      </c>
      <c r="P16" s="31">
        <f>'obj 3.2 yoy'!O14-'obj 3.2 yoy'!O11</f>
        <v>9.7000000000000171</v>
      </c>
      <c r="Q16" s="31">
        <f>'obj 3.2 yoy'!P14-'obj 3.2 yoy'!P11</f>
        <v>4.9000000000000057</v>
      </c>
    </row>
    <row r="17" spans="1:17" hidden="1" x14ac:dyDescent="0.25">
      <c r="A17" s="53" t="s">
        <v>85</v>
      </c>
      <c r="B17" s="8">
        <v>2015</v>
      </c>
      <c r="C17" s="55" t="s">
        <v>167</v>
      </c>
      <c r="D17" s="55" t="str">
        <f t="shared" si="0"/>
        <v>May 2015</v>
      </c>
      <c r="E17" s="31">
        <f>'obj 3.2 yoy'!D15-'obj 3.2 yoy'!D12</f>
        <v>0.70000000000000284</v>
      </c>
      <c r="F17" s="31">
        <f>'obj 3.2 yoy'!E15-'obj 3.2 yoy'!E12</f>
        <v>3.7999999999999829</v>
      </c>
      <c r="G17" s="31">
        <f>'obj 3.2 yoy'!F15-'obj 3.2 yoy'!F12</f>
        <v>-4.1000000000000085</v>
      </c>
      <c r="H17" s="31">
        <f>'obj 3.2 yoy'!G15-'obj 3.2 yoy'!G12</f>
        <v>6.1999999999999886</v>
      </c>
      <c r="I17" s="31">
        <f>'obj 3.2 yoy'!H15-'obj 3.2 yoy'!H12</f>
        <v>1.7999999999999972</v>
      </c>
      <c r="J17" s="31">
        <f>'obj 3.2 yoy'!I15-'obj 3.2 yoy'!I12</f>
        <v>-0.39999999999997726</v>
      </c>
      <c r="K17" s="31">
        <f>'obj 3.2 yoy'!J15-'obj 3.2 yoy'!J12</f>
        <v>-1.9000000000000057</v>
      </c>
      <c r="L17" s="31">
        <f>'obj 3.2 yoy'!K15-'obj 3.2 yoy'!K12</f>
        <v>29.799999999999997</v>
      </c>
      <c r="M17" s="31">
        <f>'obj 3.2 yoy'!L15-'obj 3.2 yoy'!L12</f>
        <v>-10.600000000000009</v>
      </c>
      <c r="N17" s="31">
        <f>'obj 3.2 yoy'!M15-'obj 3.2 yoy'!M12</f>
        <v>10.500000000000014</v>
      </c>
      <c r="O17" s="31">
        <f>'obj 3.2 yoy'!N15-'obj 3.2 yoy'!N12</f>
        <v>4.5</v>
      </c>
      <c r="P17" s="31">
        <f>'obj 3.2 yoy'!O15-'obj 3.2 yoy'!O12</f>
        <v>7.5</v>
      </c>
      <c r="Q17" s="31">
        <f>'obj 3.2 yoy'!P15-'obj 3.2 yoy'!P12</f>
        <v>4.0999999999999943</v>
      </c>
    </row>
    <row r="18" spans="1:17" x14ac:dyDescent="0.25">
      <c r="A18" s="53" t="s">
        <v>104</v>
      </c>
      <c r="B18" s="8">
        <v>2015</v>
      </c>
      <c r="C18" s="55" t="s">
        <v>167</v>
      </c>
      <c r="D18" s="55" t="str">
        <f t="shared" si="0"/>
        <v>May 2015</v>
      </c>
      <c r="E18" s="31">
        <f>'obj 3.2 yoy'!D16-'obj 3.2 yoy'!D13</f>
        <v>2.0999999999999943</v>
      </c>
      <c r="F18" s="31">
        <f>'obj 3.2 yoy'!E16-'obj 3.2 yoy'!E13</f>
        <v>4.9000000000000057</v>
      </c>
      <c r="G18" s="31">
        <f>'obj 3.2 yoy'!F16-'obj 3.2 yoy'!F13</f>
        <v>-0.79999999999999716</v>
      </c>
      <c r="H18" s="31">
        <f>'obj 3.2 yoy'!G16-'obj 3.2 yoy'!G13</f>
        <v>7.5999999999999943</v>
      </c>
      <c r="I18" s="31">
        <f>'obj 3.2 yoy'!H16-'obj 3.2 yoy'!H13</f>
        <v>2</v>
      </c>
      <c r="J18" s="31">
        <f>'obj 3.2 yoy'!I16-'obj 3.2 yoy'!I13</f>
        <v>4.2999999999999829</v>
      </c>
      <c r="K18" s="31">
        <f>'obj 3.2 yoy'!J16-'obj 3.2 yoy'!J13</f>
        <v>-1.1999999999999886</v>
      </c>
      <c r="L18" s="31">
        <f>'obj 3.2 yoy'!K16-'obj 3.2 yoy'!K13</f>
        <v>18.099999999999994</v>
      </c>
      <c r="M18" s="31">
        <f>'obj 3.2 yoy'!L16-'obj 3.2 yoy'!L13</f>
        <v>-7.6000000000000085</v>
      </c>
      <c r="N18" s="31">
        <f>'obj 3.2 yoy'!M16-'obj 3.2 yoy'!M13</f>
        <v>9.1000000000000085</v>
      </c>
      <c r="O18" s="31">
        <f>'obj 3.2 yoy'!N16-'obj 3.2 yoy'!N13</f>
        <v>5</v>
      </c>
      <c r="P18" s="31">
        <f>'obj 3.2 yoy'!O16-'obj 3.2 yoy'!O13</f>
        <v>8.6000000000000085</v>
      </c>
      <c r="Q18" s="31">
        <f>'obj 3.2 yoy'!P16-'obj 3.2 yoy'!P13</f>
        <v>4.5999999999999943</v>
      </c>
    </row>
    <row r="19" spans="1:17" hidden="1" x14ac:dyDescent="0.25">
      <c r="A19" t="s">
        <v>60</v>
      </c>
      <c r="B19">
        <v>2015</v>
      </c>
      <c r="C19" t="s">
        <v>177</v>
      </c>
      <c r="D19" t="str">
        <f t="shared" si="0"/>
        <v>June 2015</v>
      </c>
      <c r="E19" s="30">
        <f>(('obj 3.2 yoy'!D17-'obj 3.2 yoy'!D14)/'obj 3.2 yoy'!D14)*100</f>
        <v>0.48582995951416547</v>
      </c>
      <c r="F19" s="30">
        <f>(('obj 3.2 yoy'!E17-'obj 3.2 yoy'!E14)/'obj 3.2 yoy'!E14)*100</f>
        <v>2.5963808025177117</v>
      </c>
      <c r="G19" s="30">
        <f>(('obj 3.2 yoy'!F17-'obj 3.2 yoy'!F14)/'obj 3.2 yoy'!F14)*100</f>
        <v>4.0920716112531945</v>
      </c>
      <c r="H19" s="30">
        <f>(('obj 3.2 yoy'!G17-'obj 3.2 yoy'!G14)/'obj 3.2 yoy'!G14)*100</f>
        <v>0.78308535630382603</v>
      </c>
      <c r="I19" s="30">
        <f>(('obj 3.2 yoy'!H17-'obj 3.2 yoy'!H14)/'obj 3.2 yoy'!H14)*100</f>
        <v>1.4222222222222172</v>
      </c>
      <c r="J19" s="30">
        <f>(('obj 3.2 yoy'!I17-'obj 3.2 yoy'!I14)/'obj 3.2 yoy'!I14)*100</f>
        <v>-0.67114093959731969</v>
      </c>
      <c r="K19" s="30">
        <f>(('obj 3.2 yoy'!J17-'obj 3.2 yoy'!J14)/'obj 3.2 yoy'!J14)*100</f>
        <v>5.2140077821011586</v>
      </c>
      <c r="L19" s="30">
        <f>(('obj 3.2 yoy'!K17-'obj 3.2 yoy'!K14)/'obj 3.2 yoy'!K14)*100</f>
        <v>6.1142397425583335</v>
      </c>
      <c r="M19" s="30">
        <f>(('obj 3.2 yoy'!L17-'obj 3.2 yoy'!L14)/'obj 3.2 yoy'!L14)*100</f>
        <v>-1.3319672131147513</v>
      </c>
      <c r="N19" s="30">
        <f>(('obj 3.2 yoy'!M17-'obj 3.2 yoy'!M14)/'obj 3.2 yoy'!M14)*100</f>
        <v>1.9055509527754741</v>
      </c>
      <c r="O19" s="30">
        <f>(('obj 3.2 yoy'!N17-'obj 3.2 yoy'!N14)/'obj 3.2 yoy'!N14)*100</f>
        <v>0.74875207986688141</v>
      </c>
      <c r="P19" s="30">
        <f>(('obj 3.2 yoy'!O17-'obj 3.2 yoy'!O14)/'obj 3.2 yoy'!O14)*100</f>
        <v>1.0785824345146202</v>
      </c>
      <c r="Q19" s="30">
        <f>(('obj 3.2 yoy'!P17-'obj 3.2 yoy'!P14)/'obj 3.2 yoy'!P14)*100</f>
        <v>1.7684887459806982</v>
      </c>
    </row>
    <row r="20" spans="1:17" hidden="1" x14ac:dyDescent="0.25">
      <c r="A20" t="s">
        <v>85</v>
      </c>
      <c r="B20">
        <v>2015</v>
      </c>
      <c r="C20" t="s">
        <v>177</v>
      </c>
      <c r="D20" t="str">
        <f t="shared" si="0"/>
        <v>June 2015</v>
      </c>
      <c r="E20" s="30">
        <f>(('obj 3.2 yoy'!D18-'obj 3.2 yoy'!D15)/'obj 3.2 yoy'!D15)*100</f>
        <v>-0.16155088852988922</v>
      </c>
      <c r="F20" s="30">
        <f>(('obj 3.2 yoy'!E18-'obj 3.2 yoy'!E15)/'obj 3.2 yoy'!E15)*100</f>
        <v>3.6237471087124264</v>
      </c>
      <c r="G20" s="30">
        <f>(('obj 3.2 yoy'!F18-'obj 3.2 yoy'!F15)/'obj 3.2 yoy'!F15)*100</f>
        <v>8.6253369272237279</v>
      </c>
      <c r="H20" s="30">
        <f>(('obj 3.2 yoy'!G18-'obj 3.2 yoy'!G15)/'obj 3.2 yoy'!G15)*100</f>
        <v>0.55292259083728501</v>
      </c>
      <c r="I20" s="30">
        <f>(('obj 3.2 yoy'!H18-'obj 3.2 yoy'!H15)/'obj 3.2 yoy'!H15)*100</f>
        <v>0.76045627376425584</v>
      </c>
      <c r="J20" s="30">
        <f>(('obj 3.2 yoy'!I18-'obj 3.2 yoy'!I15)/'obj 3.2 yoy'!I15)*100</f>
        <v>1.1467889908256879</v>
      </c>
      <c r="K20" s="30">
        <f>(('obj 3.2 yoy'!J18-'obj 3.2 yoy'!J15)/'obj 3.2 yoy'!J15)*100</f>
        <v>8.1858407079645978</v>
      </c>
      <c r="L20" s="30">
        <f>(('obj 3.2 yoy'!K18-'obj 3.2 yoy'!K15)/'obj 3.2 yoy'!K15)*100</f>
        <v>3.8569424964936885</v>
      </c>
      <c r="M20" s="30">
        <f>(('obj 3.2 yoy'!L18-'obj 3.2 yoy'!L15)/'obj 3.2 yoy'!L15)*100</f>
        <v>-1.1013215859030838</v>
      </c>
      <c r="N20" s="30">
        <f>(('obj 3.2 yoy'!M18-'obj 3.2 yoy'!M15)/'obj 3.2 yoy'!M15)*100</f>
        <v>1.3198757763975066</v>
      </c>
      <c r="O20" s="30">
        <f>(('obj 3.2 yoy'!N18-'obj 3.2 yoy'!N15)/'obj 3.2 yoy'!N15)*100</f>
        <v>0.25488530161427114</v>
      </c>
      <c r="P20" s="30">
        <f>(('obj 3.2 yoy'!O18-'obj 3.2 yoy'!O15)/'obj 3.2 yoy'!O15)*100</f>
        <v>0.46189376443417574</v>
      </c>
      <c r="Q20" s="30">
        <f>(('obj 3.2 yoy'!P18-'obj 3.2 yoy'!P15)/'obj 3.2 yoy'!P15)*100</f>
        <v>1.903251387787475</v>
      </c>
    </row>
    <row r="21" spans="1:17" hidden="1" x14ac:dyDescent="0.25">
      <c r="A21" t="s">
        <v>104</v>
      </c>
      <c r="B21">
        <v>2015</v>
      </c>
      <c r="C21" t="s">
        <v>177</v>
      </c>
      <c r="D21" t="str">
        <f t="shared" si="0"/>
        <v>June 2015</v>
      </c>
      <c r="E21" s="30">
        <f>(('obj 3.2 yoy'!D19-'obj 3.2 yoy'!D16)/'obj 3.2 yoy'!D16)*100</f>
        <v>0.24271844660195097</v>
      </c>
      <c r="F21" s="30">
        <f>(('obj 3.2 yoy'!E19-'obj 3.2 yoy'!E16)/'obj 3.2 yoy'!E16)*100</f>
        <v>2.9687500000000089</v>
      </c>
      <c r="G21" s="30">
        <f>(('obj 3.2 yoy'!F19-'obj 3.2 yoy'!F16)/'obj 3.2 yoy'!F16)*100</f>
        <v>5.739130434782604</v>
      </c>
      <c r="H21" s="30">
        <f>(('obj 3.2 yoy'!G19-'obj 3.2 yoy'!G16)/'obj 3.2 yoy'!G16)*100</f>
        <v>0.7069913589944945</v>
      </c>
      <c r="I21" s="30">
        <f>(('obj 3.2 yoy'!H19-'obj 3.2 yoy'!H16)/'obj 3.2 yoy'!H16)*100</f>
        <v>1.183970856102001</v>
      </c>
      <c r="J21" s="30">
        <f>(('obj 3.2 yoy'!I19-'obj 3.2 yoy'!I16)/'obj 3.2 yoy'!I16)*100</f>
        <v>0.15082956259428135</v>
      </c>
      <c r="K21" s="30">
        <f>(('obj 3.2 yoy'!J19-'obj 3.2 yoy'!J16)/'obj 3.2 yoy'!J16)*100</f>
        <v>6.2643239113827258</v>
      </c>
      <c r="L21" s="30">
        <f>(('obj 3.2 yoy'!K19-'obj 3.2 yoy'!K16)/'obj 3.2 yoy'!K16)*100</f>
        <v>5.2873563218390842</v>
      </c>
      <c r="M21" s="30">
        <f>(('obj 3.2 yoy'!L19-'obj 3.2 yoy'!L16)/'obj 3.2 yoy'!L16)*100</f>
        <v>-1.2591815320042004</v>
      </c>
      <c r="N21" s="30">
        <f>(('obj 3.2 yoy'!M19-'obj 3.2 yoy'!M16)/'obj 3.2 yoy'!M16)*100</f>
        <v>1.70178282009724</v>
      </c>
      <c r="O21" s="30">
        <f>(('obj 3.2 yoy'!N19-'obj 3.2 yoy'!N16)/'obj 3.2 yoy'!N16)*100</f>
        <v>0.50335570469798174</v>
      </c>
      <c r="P21" s="30">
        <f>(('obj 3.2 yoy'!O19-'obj 3.2 yoy'!O16)/'obj 3.2 yoy'!O16)*100</f>
        <v>0.84745762711863959</v>
      </c>
      <c r="Q21" s="30">
        <f>(('obj 3.2 yoy'!P19-'obj 3.2 yoy'!P16)/'obj 3.2 yoy'!P16)*100</f>
        <v>1.8399999999999979</v>
      </c>
    </row>
    <row r="22" spans="1:17" hidden="1" x14ac:dyDescent="0.25">
      <c r="A22" s="53" t="s">
        <v>60</v>
      </c>
      <c r="B22" s="8">
        <v>2016</v>
      </c>
      <c r="C22" s="55" t="s">
        <v>167</v>
      </c>
      <c r="D22" s="55" t="str">
        <f t="shared" si="0"/>
        <v>May 2016</v>
      </c>
      <c r="E22" s="31">
        <f>'obj 3.2 yoy'!D20-'obj 3.2 yoy'!D17</f>
        <v>3.5</v>
      </c>
      <c r="F22" s="31">
        <f>'obj 3.2 yoy'!E20-'obj 3.2 yoy'!E17</f>
        <v>7.0999999999999943</v>
      </c>
      <c r="G22" s="31">
        <f>'obj 3.2 yoy'!F20-'obj 3.2 yoy'!F17</f>
        <v>2.3000000000000114</v>
      </c>
      <c r="H22" s="31">
        <f>'obj 3.2 yoy'!G20-'obj 3.2 yoy'!G17</f>
        <v>3.7000000000000171</v>
      </c>
      <c r="I22" s="31">
        <f>'obj 3.2 yoy'!H20-'obj 3.2 yoy'!H17</f>
        <v>4.1000000000000085</v>
      </c>
      <c r="J22" s="31">
        <f>'obj 3.2 yoy'!I20-'obj 3.2 yoy'!I17</f>
        <v>4.9000000000000057</v>
      </c>
      <c r="K22" s="31">
        <f>'obj 3.2 yoy'!J20-'obj 3.2 yoy'!J17</f>
        <v>6.6000000000000227</v>
      </c>
      <c r="L22" s="31">
        <f>'obj 3.2 yoy'!K20-'obj 3.2 yoy'!K17</f>
        <v>34.099999999999994</v>
      </c>
      <c r="M22" s="31">
        <f>'obj 3.2 yoy'!L20-'obj 3.2 yoy'!L17</f>
        <v>11.200000000000003</v>
      </c>
      <c r="N22" s="31">
        <f>'obj 3.2 yoy'!M20-'obj 3.2 yoy'!M17</f>
        <v>9.1999999999999886</v>
      </c>
      <c r="O22" s="31">
        <f>'obj 3.2 yoy'!N20-'obj 3.2 yoy'!N17</f>
        <v>5</v>
      </c>
      <c r="P22" s="31">
        <f>'obj 3.2 yoy'!O20-'obj 3.2 yoy'!O17</f>
        <v>7.1000000000000227</v>
      </c>
      <c r="Q22" s="31">
        <f>'obj 3.2 yoy'!P20-'obj 3.2 yoy'!P17</f>
        <v>7</v>
      </c>
    </row>
    <row r="23" spans="1:17" hidden="1" x14ac:dyDescent="0.25">
      <c r="A23" s="53" t="s">
        <v>85</v>
      </c>
      <c r="B23" s="8">
        <v>2016</v>
      </c>
      <c r="C23" s="55" t="s">
        <v>167</v>
      </c>
      <c r="D23" s="55" t="str">
        <f t="shared" si="0"/>
        <v>May 2016</v>
      </c>
      <c r="E23" s="31">
        <f>'obj 3.2 yoy'!D21-'obj 3.2 yoy'!D18</f>
        <v>1.4000000000000057</v>
      </c>
      <c r="F23" s="31">
        <f>'obj 3.2 yoy'!E21-'obj 3.2 yoy'!E18</f>
        <v>7.6999999999999886</v>
      </c>
      <c r="G23" s="31">
        <f>'obj 3.2 yoy'!F21-'obj 3.2 yoy'!F18</f>
        <v>6.0999999999999943</v>
      </c>
      <c r="H23" s="31">
        <f>'obj 3.2 yoy'!G21-'obj 3.2 yoy'!G18</f>
        <v>3.1000000000000085</v>
      </c>
      <c r="I23" s="31">
        <f>'obj 3.2 yoy'!H21-'obj 3.2 yoy'!H18</f>
        <v>3.5999999999999943</v>
      </c>
      <c r="J23" s="31">
        <f>'obj 3.2 yoy'!I21-'obj 3.2 yoy'!I18</f>
        <v>1.1999999999999886</v>
      </c>
      <c r="K23" s="31">
        <f>'obj 3.2 yoy'!J21-'obj 3.2 yoy'!J18</f>
        <v>4.7000000000000171</v>
      </c>
      <c r="L23" s="31">
        <f>'obj 3.2 yoy'!K21-'obj 3.2 yoy'!K18</f>
        <v>34.700000000000017</v>
      </c>
      <c r="M23" s="31">
        <f>'obj 3.2 yoy'!L21-'obj 3.2 yoy'!L18</f>
        <v>21.299999999999997</v>
      </c>
      <c r="N23" s="31">
        <f>'obj 3.2 yoy'!M21-'obj 3.2 yoy'!M18</f>
        <v>11</v>
      </c>
      <c r="O23" s="31">
        <f>'obj 3.2 yoy'!N21-'obj 3.2 yoy'!N18</f>
        <v>3.5</v>
      </c>
      <c r="P23" s="31">
        <f>'obj 3.2 yoy'!O21-'obj 3.2 yoy'!O18</f>
        <v>5.8000000000000114</v>
      </c>
      <c r="Q23" s="31">
        <f>'obj 3.2 yoy'!P21-'obj 3.2 yoy'!P18</f>
        <v>6.0999999999999943</v>
      </c>
    </row>
    <row r="24" spans="1:17" x14ac:dyDescent="0.25">
      <c r="A24" s="53" t="s">
        <v>104</v>
      </c>
      <c r="B24" s="8">
        <v>2016</v>
      </c>
      <c r="C24" s="55" t="s">
        <v>167</v>
      </c>
      <c r="D24" s="55" t="str">
        <f t="shared" si="0"/>
        <v>May 2016</v>
      </c>
      <c r="E24" s="31">
        <f>'obj 3.2 yoy'!D22-'obj 3.2 yoy'!D19</f>
        <v>2.8999999999999915</v>
      </c>
      <c r="F24" s="31">
        <f>'obj 3.2 yoy'!E22-'obj 3.2 yoy'!E19</f>
        <v>7.2999999999999829</v>
      </c>
      <c r="G24" s="31">
        <f>'obj 3.2 yoy'!F22-'obj 3.2 yoy'!F19</f>
        <v>3.8000000000000114</v>
      </c>
      <c r="H24" s="31">
        <f>'obj 3.2 yoy'!G22-'obj 3.2 yoy'!G19</f>
        <v>3.5</v>
      </c>
      <c r="I24" s="31">
        <f>'obj 3.2 yoy'!H22-'obj 3.2 yoy'!H19</f>
        <v>3.9000000000000057</v>
      </c>
      <c r="J24" s="31">
        <f>'obj 3.2 yoy'!I22-'obj 3.2 yoy'!I19</f>
        <v>3.1999999999999886</v>
      </c>
      <c r="K24" s="31">
        <f>'obj 3.2 yoy'!J22-'obj 3.2 yoy'!J19</f>
        <v>6</v>
      </c>
      <c r="L24" s="31">
        <f>'obj 3.2 yoy'!K22-'obj 3.2 yoy'!K19</f>
        <v>34.299999999999983</v>
      </c>
      <c r="M24" s="31">
        <f>'obj 3.2 yoy'!L22-'obj 3.2 yoy'!L19</f>
        <v>14.600000000000009</v>
      </c>
      <c r="N24" s="31">
        <f>'obj 3.2 yoy'!M22-'obj 3.2 yoy'!M19</f>
        <v>9.8000000000000114</v>
      </c>
      <c r="O24" s="31">
        <f>'obj 3.2 yoy'!N22-'obj 3.2 yoy'!N19</f>
        <v>4.4000000000000057</v>
      </c>
      <c r="P24" s="31">
        <f>'obj 3.2 yoy'!O22-'obj 3.2 yoy'!O19</f>
        <v>6.5</v>
      </c>
      <c r="Q24" s="31">
        <f>'obj 3.2 yoy'!P22-'obj 3.2 yoy'!P19</f>
        <v>6.7000000000000028</v>
      </c>
    </row>
    <row r="25" spans="1:17" hidden="1" x14ac:dyDescent="0.25">
      <c r="A25" t="s">
        <v>60</v>
      </c>
      <c r="B25">
        <v>2016</v>
      </c>
      <c r="C25" t="s">
        <v>177</v>
      </c>
      <c r="D25" t="str">
        <f t="shared" si="0"/>
        <v>June 2016</v>
      </c>
      <c r="E25" s="30">
        <f>(('obj 3.2 yoy'!D23-'obj 3.2 yoy'!D20)/'obj 3.2 yoy'!D20)*100</f>
        <v>0.78369905956112862</v>
      </c>
      <c r="F25" s="30">
        <f>(('obj 3.2 yoy'!E23-'obj 3.2 yoy'!E20)/'obj 3.2 yoy'!E20)*100</f>
        <v>0.79999999999999583</v>
      </c>
      <c r="G25" s="30">
        <f>(('obj 3.2 yoy'!F23-'obj 3.2 yoy'!F20)/'obj 3.2 yoy'!F20)*100</f>
        <v>1.7684887459806982</v>
      </c>
      <c r="H25" s="30">
        <f>(('obj 3.2 yoy'!G23-'obj 3.2 yoy'!G20)/'obj 3.2 yoy'!G20)*100</f>
        <v>0.90634441087612438</v>
      </c>
      <c r="I25" s="30">
        <f>(('obj 3.2 yoy'!H23-'obj 3.2 yoy'!H20)/'obj 3.2 yoy'!H20)*100</f>
        <v>0.33840947546530581</v>
      </c>
      <c r="J25" s="30">
        <f>(('obj 3.2 yoy'!I23-'obj 3.2 yoy'!I20)/'obj 3.2 yoy'!I20)*100</f>
        <v>-0.50687907313540093</v>
      </c>
      <c r="K25" s="30">
        <f>(('obj 3.2 yoy'!J23-'obj 3.2 yoy'!J20)/'obj 3.2 yoy'!J20)*100</f>
        <v>7.5458392101551395</v>
      </c>
      <c r="L25" s="30">
        <f>(('obj 3.2 yoy'!K23-'obj 3.2 yoy'!K20)/'obj 3.2 yoy'!K20)*100</f>
        <v>1.9277108433734873</v>
      </c>
      <c r="M25" s="30">
        <f>(('obj 3.2 yoy'!L23-'obj 3.2 yoy'!L20)/'obj 3.2 yoy'!L20)*100</f>
        <v>1.2093023255813926</v>
      </c>
      <c r="N25" s="30">
        <f>(('obj 3.2 yoy'!M23-'obj 3.2 yoy'!M20)/'obj 3.2 yoy'!M20)*100</f>
        <v>0.68078668683812849</v>
      </c>
      <c r="O25" s="30">
        <f>(('obj 3.2 yoy'!N23-'obj 3.2 yoy'!N20)/'obj 3.2 yoy'!N20)*100</f>
        <v>0.23790642347344282</v>
      </c>
      <c r="P25" s="30">
        <f>(('obj 3.2 yoy'!O23-'obj 3.2 yoy'!O20)/'obj 3.2 yoy'!O20)*100</f>
        <v>0.65075921908892054</v>
      </c>
      <c r="Q25" s="30">
        <f>(('obj 3.2 yoy'!P23-'obj 3.2 yoy'!P20)/'obj 3.2 yoy'!P20)*100</f>
        <v>1.7964071856287469</v>
      </c>
    </row>
    <row r="26" spans="1:17" hidden="1" x14ac:dyDescent="0.25">
      <c r="A26" t="s">
        <v>85</v>
      </c>
      <c r="B26">
        <v>2016</v>
      </c>
      <c r="C26" t="s">
        <v>177</v>
      </c>
      <c r="D26" t="str">
        <f t="shared" si="0"/>
        <v>June 2016</v>
      </c>
      <c r="E26" s="30">
        <f>(('obj 3.2 yoy'!D24-'obj 3.2 yoy'!D21)/'obj 3.2 yoy'!D21)*100</f>
        <v>0.72000000000000453</v>
      </c>
      <c r="F26" s="30">
        <f>(('obj 3.2 yoy'!E24-'obj 3.2 yoy'!E21)/'obj 3.2 yoy'!E21)*100</f>
        <v>1.2667135819845261</v>
      </c>
      <c r="G26" s="30">
        <f>(('obj 3.2 yoy'!F24-'obj 3.2 yoy'!F21)/'obj 3.2 yoy'!F21)*100</f>
        <v>3.0708661417322878</v>
      </c>
      <c r="H26" s="30">
        <f>(('obj 3.2 yoy'!G24-'obj 3.2 yoy'!G21)/'obj 3.2 yoy'!G21)*100</f>
        <v>0.46012269938649869</v>
      </c>
      <c r="I26" s="30">
        <f>(('obj 3.2 yoy'!H24-'obj 3.2 yoy'!H21)/'obj 3.2 yoy'!H21)*100</f>
        <v>0.54744525547446043</v>
      </c>
      <c r="J26" s="30">
        <f>(('obj 3.2 yoy'!I24-'obj 3.2 yoy'!I21)/'obj 3.2 yoy'!I21)*100</f>
        <v>1.4981273408239701</v>
      </c>
      <c r="K26" s="30">
        <f>(('obj 3.2 yoy'!J24-'obj 3.2 yoy'!J21)/'obj 3.2 yoy'!J21)*100</f>
        <v>14.72919418758255</v>
      </c>
      <c r="L26" s="30">
        <f>(('obj 3.2 yoy'!K24-'obj 3.2 yoy'!K21)/'obj 3.2 yoy'!K21)*100</f>
        <v>0.87527352297592687</v>
      </c>
      <c r="M26" s="30">
        <f>(('obj 3.2 yoy'!L24-'obj 3.2 yoy'!L21)/'obj 3.2 yoy'!L21)*100</f>
        <v>0.81008100810081518</v>
      </c>
      <c r="N26" s="30">
        <f>(('obj 3.2 yoy'!M24-'obj 3.2 yoy'!M21)/'obj 3.2 yoy'!M21)*100</f>
        <v>0.91872791519435426</v>
      </c>
      <c r="O26" s="30">
        <f>(('obj 3.2 yoy'!N24-'obj 3.2 yoy'!N21)/'obj 3.2 yoy'!N21)*100</f>
        <v>8.2304526748966517E-2</v>
      </c>
      <c r="P26" s="30">
        <f>(('obj 3.2 yoy'!O24-'obj 3.2 yoy'!O21)/'obj 3.2 yoy'!O21)*100</f>
        <v>0.44020542920028921</v>
      </c>
      <c r="Q26" s="30">
        <f>(('obj 3.2 yoy'!P24-'obj 3.2 yoy'!P21)/'obj 3.2 yoy'!P21)*100</f>
        <v>2.6745913818722098</v>
      </c>
    </row>
    <row r="27" spans="1:17" hidden="1" x14ac:dyDescent="0.25">
      <c r="A27" t="s">
        <v>104</v>
      </c>
      <c r="B27">
        <v>2016</v>
      </c>
      <c r="C27" t="s">
        <v>177</v>
      </c>
      <c r="D27" t="str">
        <f t="shared" si="0"/>
        <v>June 2016</v>
      </c>
      <c r="E27" s="30">
        <f>(('obj 3.2 yoy'!D25-'obj 3.2 yoy'!D22)/'obj 3.2 yoy'!D22)*100</f>
        <v>0.70977917981073002</v>
      </c>
      <c r="F27" s="30">
        <f>(('obj 3.2 yoy'!E25-'obj 3.2 yoy'!E22)/'obj 3.2 yoy'!E22)*100</f>
        <v>1.0064701653486741</v>
      </c>
      <c r="G27" s="30">
        <f>(('obj 3.2 yoy'!F25-'obj 3.2 yoy'!F22)/'obj 3.2 yoy'!F22)*100</f>
        <v>2.3125996810207381</v>
      </c>
      <c r="H27" s="30">
        <f>(('obj 3.2 yoy'!G25-'obj 3.2 yoy'!G22)/'obj 3.2 yoy'!G22)*100</f>
        <v>0.68337129840547128</v>
      </c>
      <c r="I27" s="30">
        <f>(('obj 3.2 yoy'!H25-'obj 3.2 yoy'!H22)/'obj 3.2 yoy'!H22)*100</f>
        <v>0.43478260869565216</v>
      </c>
      <c r="J27" s="30">
        <f>(('obj 3.2 yoy'!I25-'obj 3.2 yoy'!I22)/'obj 3.2 yoy'!I22)*100</f>
        <v>0.36764705882352938</v>
      </c>
      <c r="K27" s="30">
        <f>(('obj 3.2 yoy'!J25-'obj 3.2 yoy'!J22)/'obj 3.2 yoy'!J22)*100</f>
        <v>10.062026188835283</v>
      </c>
      <c r="L27" s="30">
        <f>(('obj 3.2 yoy'!K25-'obj 3.2 yoy'!K22)/'obj 3.2 yoy'!K22)*100</f>
        <v>1.5142690739662334</v>
      </c>
      <c r="M27" s="30">
        <f>(('obj 3.2 yoy'!L25-'obj 3.2 yoy'!L22)/'obj 3.2 yoy'!L22)*100</f>
        <v>1.1039558417663318</v>
      </c>
      <c r="N27" s="30">
        <f>(('obj 3.2 yoy'!M25-'obj 3.2 yoy'!M22)/'obj 3.2 yoy'!M22)*100</f>
        <v>0.73909830007390975</v>
      </c>
      <c r="O27" s="30">
        <f>(('obj 3.2 yoy'!N25-'obj 3.2 yoy'!N22)/'obj 3.2 yoy'!N22)*100</f>
        <v>0.16103059581320678</v>
      </c>
      <c r="P27" s="30">
        <f>(('obj 3.2 yoy'!O25-'obj 3.2 yoy'!O22)/'obj 3.2 yoy'!O22)*100</f>
        <v>0.50946142649198589</v>
      </c>
      <c r="Q27" s="30">
        <f>(('obj 3.2 yoy'!P25-'obj 3.2 yoy'!P22)/'obj 3.2 yoy'!P22)*100</f>
        <v>2.0895522388059784</v>
      </c>
    </row>
    <row r="28" spans="1:17" hidden="1" x14ac:dyDescent="0.25">
      <c r="A28" s="53" t="s">
        <v>60</v>
      </c>
      <c r="B28" s="8">
        <v>2017</v>
      </c>
      <c r="C28" s="55" t="s">
        <v>167</v>
      </c>
      <c r="D28" s="55" t="str">
        <f t="shared" si="0"/>
        <v>May 2017</v>
      </c>
      <c r="E28" s="31">
        <f>'obj 3.2 yoy'!D26-'obj 3.2 yoy'!D23</f>
        <v>4.5</v>
      </c>
      <c r="F28" s="31">
        <f>'obj 3.2 yoy'!E26-'obj 3.2 yoy'!E23</f>
        <v>1.7000000000000171</v>
      </c>
      <c r="G28" s="31">
        <f>'obj 3.2 yoy'!F26-'obj 3.2 yoy'!F23</f>
        <v>0.20000000000000284</v>
      </c>
      <c r="H28" s="31">
        <f>'obj 3.2 yoy'!G26-'obj 3.2 yoy'!G23</f>
        <v>4.5999999999999943</v>
      </c>
      <c r="I28" s="31">
        <f>'obj 3.2 yoy'!H26-'obj 3.2 yoy'!H23</f>
        <v>2.2000000000000028</v>
      </c>
      <c r="J28" s="31">
        <f>'obj 3.2 yoy'!I26-'obj 3.2 yoy'!I23</f>
        <v>2.7999999999999829</v>
      </c>
      <c r="K28" s="31">
        <f>'obj 3.2 yoy'!J26-'obj 3.2 yoy'!J23</f>
        <v>-28.700000000000003</v>
      </c>
      <c r="L28" s="31">
        <f>'obj 3.2 yoy'!K26-'obj 3.2 yoy'!K23</f>
        <v>-27.399999999999977</v>
      </c>
      <c r="M28" s="31">
        <f>'obj 3.2 yoy'!L26-'obj 3.2 yoy'!L23</f>
        <v>9.7999999999999972</v>
      </c>
      <c r="N28" s="31">
        <f>'obj 3.2 yoy'!M26-'obj 3.2 yoy'!M23</f>
        <v>0.90000000000000568</v>
      </c>
      <c r="O28" s="31">
        <f>'obj 3.2 yoy'!N26-'obj 3.2 yoy'!N23</f>
        <v>3.9000000000000057</v>
      </c>
      <c r="P28" s="31">
        <f>'obj 3.2 yoy'!O26-'obj 3.2 yoy'!O23</f>
        <v>6.6000000000000227</v>
      </c>
      <c r="Q28" s="31">
        <f>'obj 3.2 yoy'!P26-'obj 3.2 yoy'!P23</f>
        <v>-2.1999999999999886</v>
      </c>
    </row>
    <row r="29" spans="1:17" hidden="1" x14ac:dyDescent="0.25">
      <c r="A29" s="53" t="s">
        <v>85</v>
      </c>
      <c r="B29" s="8">
        <v>2017</v>
      </c>
      <c r="C29" s="55" t="s">
        <v>167</v>
      </c>
      <c r="D29" s="55" t="str">
        <f t="shared" si="0"/>
        <v>May 2017</v>
      </c>
      <c r="E29" s="31">
        <f>'obj 3.2 yoy'!D27-'obj 3.2 yoy'!D24</f>
        <v>6.6999999999999886</v>
      </c>
      <c r="F29" s="31">
        <f>'obj 3.2 yoy'!E27-'obj 3.2 yoy'!E24</f>
        <v>0.19999999999998863</v>
      </c>
      <c r="G29" s="31">
        <f>'obj 3.2 yoy'!F27-'obj 3.2 yoy'!F24</f>
        <v>-5.3000000000000114</v>
      </c>
      <c r="H29" s="31">
        <f>'obj 3.2 yoy'!G27-'obj 3.2 yoy'!G24</f>
        <v>5.8000000000000114</v>
      </c>
      <c r="I29" s="31">
        <f>'obj 3.2 yoy'!H27-'obj 3.2 yoy'!H24</f>
        <v>3.2000000000000028</v>
      </c>
      <c r="J29" s="31">
        <f>'obj 3.2 yoy'!I27-'obj 3.2 yoy'!I24</f>
        <v>-0.30000000000001137</v>
      </c>
      <c r="K29" s="31">
        <f>'obj 3.2 yoy'!J27-'obj 3.2 yoy'!J24</f>
        <v>-44.5</v>
      </c>
      <c r="L29" s="31">
        <f>'obj 3.2 yoy'!K27-'obj 3.2 yoy'!K24</f>
        <v>-52.900000000000006</v>
      </c>
      <c r="M29" s="31">
        <f>'obj 3.2 yoy'!L27-'obj 3.2 yoy'!L24</f>
        <v>9</v>
      </c>
      <c r="N29" s="31">
        <f>'obj 3.2 yoy'!M27-'obj 3.2 yoy'!M24</f>
        <v>-2.9000000000000057</v>
      </c>
      <c r="O29" s="31">
        <f>'obj 3.2 yoy'!N27-'obj 3.2 yoy'!N24</f>
        <v>2.2000000000000028</v>
      </c>
      <c r="P29" s="31">
        <f>'obj 3.2 yoy'!O27-'obj 3.2 yoy'!O24</f>
        <v>6</v>
      </c>
      <c r="Q29" s="31">
        <f>'obj 3.2 yoy'!P27-'obj 3.2 yoy'!P24</f>
        <v>-4.5999999999999943</v>
      </c>
    </row>
    <row r="30" spans="1:17" x14ac:dyDescent="0.25">
      <c r="A30" s="53" t="s">
        <v>104</v>
      </c>
      <c r="B30" s="8">
        <v>2017</v>
      </c>
      <c r="C30" s="55" t="s">
        <v>167</v>
      </c>
      <c r="D30" s="55" t="str">
        <f t="shared" si="0"/>
        <v>May 2017</v>
      </c>
      <c r="E30" s="31">
        <f>'obj 3.2 yoy'!D28-'obj 3.2 yoy'!D25</f>
        <v>5.2000000000000028</v>
      </c>
      <c r="F30" s="31">
        <f>'obj 3.2 yoy'!E28-'obj 3.2 yoy'!E25</f>
        <v>1.0999999999999943</v>
      </c>
      <c r="G30" s="31">
        <f>'obj 3.2 yoy'!F28-'obj 3.2 yoy'!F25</f>
        <v>-2.0000000000000142</v>
      </c>
      <c r="H30" s="31">
        <f>'obj 3.2 yoy'!G28-'obj 3.2 yoy'!G25</f>
        <v>5.0999999999999943</v>
      </c>
      <c r="I30" s="31">
        <f>'obj 3.2 yoy'!H28-'obj 3.2 yoy'!H25</f>
        <v>2.5999999999999943</v>
      </c>
      <c r="J30" s="31">
        <f>'obj 3.2 yoy'!I28-'obj 3.2 yoy'!I25</f>
        <v>1.4000000000000057</v>
      </c>
      <c r="K30" s="31">
        <f>'obj 3.2 yoy'!J28-'obj 3.2 yoy'!J25</f>
        <v>-34.099999999999994</v>
      </c>
      <c r="L30" s="31">
        <f>'obj 3.2 yoy'!K28-'obj 3.2 yoy'!K25</f>
        <v>-36</v>
      </c>
      <c r="M30" s="31">
        <f>'obj 3.2 yoy'!L28-'obj 3.2 yoy'!L25</f>
        <v>9.5</v>
      </c>
      <c r="N30" s="31">
        <f>'obj 3.2 yoy'!M28-'obj 3.2 yoy'!M25</f>
        <v>-0.30000000000001137</v>
      </c>
      <c r="O30" s="31">
        <f>'obj 3.2 yoy'!N28-'obj 3.2 yoy'!N25</f>
        <v>3.1999999999999886</v>
      </c>
      <c r="P30" s="31">
        <f>'obj 3.2 yoy'!O28-'obj 3.2 yoy'!O25</f>
        <v>6.4000000000000057</v>
      </c>
      <c r="Q30" s="31">
        <f>'obj 3.2 yoy'!P28-'obj 3.2 yoy'!P25</f>
        <v>-3.1000000000000227</v>
      </c>
    </row>
    <row r="31" spans="1:17" hidden="1" x14ac:dyDescent="0.25">
      <c r="A31" t="s">
        <v>60</v>
      </c>
      <c r="B31">
        <v>2017</v>
      </c>
      <c r="C31" t="s">
        <v>177</v>
      </c>
      <c r="D31" t="str">
        <f t="shared" si="0"/>
        <v>June 2017</v>
      </c>
      <c r="E31" s="30">
        <f>(('obj 3.2 yoy'!D29-'obj 3.2 yoy'!D26)/'obj 3.2 yoy'!D26)*100</f>
        <v>0.30052592036063536</v>
      </c>
      <c r="F31" s="30">
        <f>(('obj 3.2 yoy'!E29-'obj 3.2 yoy'!E26)/'obj 3.2 yoy'!E26)*100</f>
        <v>2.4233784746970612</v>
      </c>
      <c r="G31" s="30">
        <f>(('obj 3.2 yoy'!F29-'obj 3.2 yoy'!F26)/'obj 3.2 yoy'!F26)*100</f>
        <v>0.94637223974763629</v>
      </c>
      <c r="H31" s="30">
        <f>(('obj 3.2 yoy'!G29-'obj 3.2 yoy'!G26)/'obj 3.2 yoy'!G26)*100</f>
        <v>0.28943560057887535</v>
      </c>
      <c r="I31" s="30">
        <f>(('obj 3.2 yoy'!H29-'obj 3.2 yoy'!H26)/'obj 3.2 yoy'!H26)*100</f>
        <v>8.278145695364944E-2</v>
      </c>
      <c r="J31" s="30">
        <f>(('obj 3.2 yoy'!I29-'obj 3.2 yoy'!I26)/'obj 3.2 yoy'!I26)*100</f>
        <v>0.4992867332382433</v>
      </c>
      <c r="K31" s="30">
        <f>(('obj 3.2 yoy'!J29-'obj 3.2 yoy'!J26)/'obj 3.2 yoy'!J26)*100</f>
        <v>4.0387722132471851</v>
      </c>
      <c r="L31" s="30">
        <f>(('obj 3.2 yoy'!K29-'obj 3.2 yoy'!K26)/'obj 3.2 yoy'!K26)*100</f>
        <v>-1.1283497884344307</v>
      </c>
      <c r="M31" s="30">
        <f>(('obj 3.2 yoy'!L29-'obj 3.2 yoy'!L26)/'obj 3.2 yoy'!L26)*100</f>
        <v>0.25295109612142613</v>
      </c>
      <c r="N31" s="30">
        <f>(('obj 3.2 yoy'!M29-'obj 3.2 yoy'!M26)/'obj 3.2 yoy'!M26)*100</f>
        <v>-0.37313432835820892</v>
      </c>
      <c r="O31" s="30">
        <f>(('obj 3.2 yoy'!N29-'obj 3.2 yoy'!N26)/'obj 3.2 yoy'!N26)*100</f>
        <v>7.6745970836526706E-2</v>
      </c>
      <c r="P31" s="30">
        <f>(('obj 3.2 yoy'!O29-'obj 3.2 yoy'!O26)/'obj 3.2 yoy'!O26)*100</f>
        <v>0.48010973936899076</v>
      </c>
      <c r="Q31" s="30">
        <f>(('obj 3.2 yoy'!P29-'obj 3.2 yoy'!P26)/'obj 3.2 yoy'!P26)*100</f>
        <v>0.82212257100149044</v>
      </c>
    </row>
    <row r="32" spans="1:17" hidden="1" x14ac:dyDescent="0.25">
      <c r="A32" t="s">
        <v>85</v>
      </c>
      <c r="B32">
        <v>2017</v>
      </c>
      <c r="C32" t="s">
        <v>177</v>
      </c>
      <c r="D32" t="str">
        <f t="shared" si="0"/>
        <v>June 2017</v>
      </c>
      <c r="E32" s="30">
        <f>(('obj 3.2 yoy'!D30-'obj 3.2 yoy'!D27)/'obj 3.2 yoy'!D27)*100</f>
        <v>0.22624434389141129</v>
      </c>
      <c r="F32" s="30">
        <f>(('obj 3.2 yoy'!E30-'obj 3.2 yoy'!E27)/'obj 3.2 yoy'!E27)*100</f>
        <v>3.192227619708532</v>
      </c>
      <c r="G32" s="30">
        <f>(('obj 3.2 yoy'!F30-'obj 3.2 yoy'!F27)/'obj 3.2 yoy'!F27)*100</f>
        <v>2.149681528662434</v>
      </c>
      <c r="H32" s="30">
        <f>(('obj 3.2 yoy'!G30-'obj 3.2 yoy'!G27)/'obj 3.2 yoy'!G27)*100</f>
        <v>0.36549707602339176</v>
      </c>
      <c r="I32" s="30">
        <f>(('obj 3.2 yoy'!H30-'obj 3.2 yoy'!H27)/'obj 3.2 yoy'!H27)*100</f>
        <v>8.8183421516749835E-2</v>
      </c>
      <c r="J32" s="30">
        <f>(('obj 3.2 yoy'!I30-'obj 3.2 yoy'!I27)/'obj 3.2 yoy'!I27)*100</f>
        <v>1.4792899408284024</v>
      </c>
      <c r="K32" s="30">
        <f>(('obj 3.2 yoy'!J30-'obj 3.2 yoy'!J27)/'obj 3.2 yoy'!J27)*100</f>
        <v>10.061919504643964</v>
      </c>
      <c r="L32" s="30">
        <f>(('obj 3.2 yoy'!K30-'obj 3.2 yoy'!K27)/'obj 3.2 yoy'!K27)*100</f>
        <v>-2.5095057034220618</v>
      </c>
      <c r="M32" s="30">
        <f>(('obj 3.2 yoy'!L30-'obj 3.2 yoy'!L27)/'obj 3.2 yoy'!L27)*100</f>
        <v>-8.2644628099168851E-2</v>
      </c>
      <c r="N32" s="30">
        <f>(('obj 3.2 yoy'!M30-'obj 3.2 yoy'!M27)/'obj 3.2 yoy'!M27)*100</f>
        <v>-0.78627591136525687</v>
      </c>
      <c r="O32" s="30">
        <f>(('obj 3.2 yoy'!N30-'obj 3.2 yoy'!N27)/'obj 3.2 yoy'!N27)*100</f>
        <v>0.32310177705977844</v>
      </c>
      <c r="P32" s="30">
        <f>(('obj 3.2 yoy'!O30-'obj 3.2 yoy'!O27)/'obj 3.2 yoy'!O27)*100</f>
        <v>0.13995801259621315</v>
      </c>
      <c r="Q32" s="30">
        <f>(('obj 3.2 yoy'!P30-'obj 3.2 yoy'!P27)/'obj 3.2 yoy'!P27)*100</f>
        <v>1.5718562874251454</v>
      </c>
    </row>
    <row r="33" spans="1:17" hidden="1" x14ac:dyDescent="0.25">
      <c r="A33" t="s">
        <v>104</v>
      </c>
      <c r="B33">
        <v>2017</v>
      </c>
      <c r="C33" t="s">
        <v>177</v>
      </c>
      <c r="D33" t="str">
        <f t="shared" si="0"/>
        <v>June 2017</v>
      </c>
      <c r="E33" s="30">
        <f>(('obj 3.2 yoy'!D31-'obj 3.2 yoy'!D28)/'obj 3.2 yoy'!D28)*100</f>
        <v>0.30097817908202085</v>
      </c>
      <c r="F33" s="30">
        <f>(('obj 3.2 yoy'!E31-'obj 3.2 yoy'!E28)/'obj 3.2 yoy'!E28)*100</f>
        <v>2.7542372881355974</v>
      </c>
      <c r="G33" s="30">
        <f>(('obj 3.2 yoy'!F31-'obj 3.2 yoy'!F28)/'obj 3.2 yoy'!F28)*100</f>
        <v>1.4251781472684064</v>
      </c>
      <c r="H33" s="30">
        <f>(('obj 3.2 yoy'!G31-'obj 3.2 yoy'!G28)/'obj 3.2 yoy'!G28)*100</f>
        <v>0.2904865649963731</v>
      </c>
      <c r="I33" s="30">
        <f>(('obj 3.2 yoy'!H31-'obj 3.2 yoy'!H28)/'obj 3.2 yoy'!H28)*100</f>
        <v>8.4674005080447534E-2</v>
      </c>
      <c r="J33" s="30">
        <f>(('obj 3.2 yoy'!I31-'obj 3.2 yoy'!I28)/'obj 3.2 yoy'!I28)*100</f>
        <v>0.94271211022478818</v>
      </c>
      <c r="K33" s="30">
        <f>(('obj 3.2 yoy'!J31-'obj 3.2 yoy'!J28)/'obj 3.2 yoy'!J28)*100</f>
        <v>6.1305732484076572</v>
      </c>
      <c r="L33" s="30">
        <f>(('obj 3.2 yoy'!K31-'obj 3.2 yoy'!K28)/'obj 3.2 yoy'!K28)*100</f>
        <v>-1.5184381778742029</v>
      </c>
      <c r="M33" s="30">
        <f>(('obj 3.2 yoy'!L31-'obj 3.2 yoy'!L28)/'obj 3.2 yoy'!L28)*100</f>
        <v>0.16750418760468058</v>
      </c>
      <c r="N33" s="30">
        <f>(('obj 3.2 yoy'!M31-'obj 3.2 yoy'!M28)/'obj 3.2 yoy'!M28)*100</f>
        <v>-0.5147058823529328</v>
      </c>
      <c r="O33" s="30">
        <f>(('obj 3.2 yoy'!N31-'obj 3.2 yoy'!N28)/'obj 3.2 yoy'!N28)*100</f>
        <v>0.15673981191222794</v>
      </c>
      <c r="P33" s="30">
        <f>(('obj 3.2 yoy'!O31-'obj 3.2 yoy'!O28)/'obj 3.2 yoy'!O28)*100</f>
        <v>0.27681660899654376</v>
      </c>
      <c r="Q33" s="30">
        <f>(('obj 3.2 yoy'!P31-'obj 3.2 yoy'!P28)/'obj 3.2 yoy'!P28)*100</f>
        <v>1.1219147344801794</v>
      </c>
    </row>
    <row r="34" spans="1:17" hidden="1" x14ac:dyDescent="0.25">
      <c r="A34" s="53" t="s">
        <v>60</v>
      </c>
      <c r="B34" s="8">
        <v>2018</v>
      </c>
      <c r="C34" s="55" t="s">
        <v>167</v>
      </c>
      <c r="D34" s="55" t="str">
        <f t="shared" si="0"/>
        <v>May 2018</v>
      </c>
      <c r="E34" s="31">
        <f>'obj 3.2 yoy'!D32-'obj 3.2 yoy'!D29</f>
        <v>3.9000000000000057</v>
      </c>
      <c r="F34" s="31">
        <f>'obj 3.2 yoy'!E32-'obj 3.2 yoy'!E29</f>
        <v>2</v>
      </c>
      <c r="G34" s="31">
        <f>'obj 3.2 yoy'!F32-'obj 3.2 yoy'!F29</f>
        <v>7.5</v>
      </c>
      <c r="H34" s="31">
        <f>'obj 3.2 yoy'!G32-'obj 3.2 yoy'!G29</f>
        <v>4.3000000000000114</v>
      </c>
      <c r="I34" s="31">
        <f>'obj 3.2 yoy'!H32-'obj 3.2 yoy'!H29</f>
        <v>2.6999999999999886</v>
      </c>
      <c r="J34" s="31">
        <f>'obj 3.2 yoy'!I32-'obj 3.2 yoy'!I29</f>
        <v>16.599999999999994</v>
      </c>
      <c r="K34" s="31">
        <f>'obj 3.2 yoy'!J32-'obj 3.2 yoy'!J29</f>
        <v>9</v>
      </c>
      <c r="L34" s="31">
        <f>'obj 3.2 yoy'!K32-'obj 3.2 yoy'!K29</f>
        <v>-12.999999999999986</v>
      </c>
      <c r="M34" s="31">
        <f>'obj 3.2 yoy'!L32-'obj 3.2 yoy'!L29</f>
        <v>-7.1000000000000085</v>
      </c>
      <c r="N34" s="31">
        <f>'obj 3.2 yoy'!M32-'obj 3.2 yoy'!M29</f>
        <v>3.9000000000000057</v>
      </c>
      <c r="O34" s="31">
        <f>'obj 3.2 yoy'!N32-'obj 3.2 yoy'!N29</f>
        <v>1.7999999999999829</v>
      </c>
      <c r="P34" s="31">
        <f>'obj 3.2 yoy'!O32-'obj 3.2 yoy'!O29</f>
        <v>7.8000000000000114</v>
      </c>
      <c r="Q34" s="31">
        <f>'obj 3.2 yoy'!P32-'obj 3.2 yoy'!P29</f>
        <v>4.1999999999999886</v>
      </c>
    </row>
    <row r="35" spans="1:17" hidden="1" x14ac:dyDescent="0.25">
      <c r="A35" s="53" t="s">
        <v>85</v>
      </c>
      <c r="B35" s="8">
        <v>2018</v>
      </c>
      <c r="C35" s="55" t="s">
        <v>167</v>
      </c>
      <c r="D35" s="55" t="str">
        <f t="shared" si="0"/>
        <v>May 2018</v>
      </c>
      <c r="E35" s="31">
        <f>'obj 3.2 yoy'!D33-'obj 3.2 yoy'!D30</f>
        <v>2.0999999999999943</v>
      </c>
      <c r="F35" s="31">
        <f>'obj 3.2 yoy'!E33-'obj 3.2 yoy'!E30</f>
        <v>-0.5</v>
      </c>
      <c r="G35" s="31">
        <f>'obj 3.2 yoy'!F33-'obj 3.2 yoy'!F30</f>
        <v>2.1999999999999886</v>
      </c>
      <c r="H35" s="31">
        <f>'obj 3.2 yoy'!G33-'obj 3.2 yoy'!G30</f>
        <v>3.3999999999999773</v>
      </c>
      <c r="I35" s="31">
        <f>'obj 3.2 yoy'!H33-'obj 3.2 yoy'!H30</f>
        <v>2.9000000000000057</v>
      </c>
      <c r="J35" s="31">
        <f>'obj 3.2 yoy'!I33-'obj 3.2 yoy'!I30</f>
        <v>14.100000000000023</v>
      </c>
      <c r="K35" s="31">
        <f>'obj 3.2 yoy'!J33-'obj 3.2 yoy'!J30</f>
        <v>-10.799999999999983</v>
      </c>
      <c r="L35" s="31">
        <f>'obj 3.2 yoy'!K33-'obj 3.2 yoy'!K30</f>
        <v>-15.399999999999991</v>
      </c>
      <c r="M35" s="31">
        <f>'obj 3.2 yoy'!L33-'obj 3.2 yoy'!L30</f>
        <v>-15.600000000000009</v>
      </c>
      <c r="N35" s="31">
        <f>'obj 3.2 yoy'!M33-'obj 3.2 yoy'!M30</f>
        <v>0.79999999999998295</v>
      </c>
      <c r="O35" s="31">
        <f>'obj 3.2 yoy'!N33-'obj 3.2 yoy'!N30</f>
        <v>2.3999999999999915</v>
      </c>
      <c r="P35" s="31">
        <f>'obj 3.2 yoy'!O33-'obj 3.2 yoy'!O30</f>
        <v>5.5999999999999943</v>
      </c>
      <c r="Q35" s="31">
        <f>'obj 3.2 yoy'!P33-'obj 3.2 yoy'!P30</f>
        <v>0.70000000000001705</v>
      </c>
    </row>
    <row r="36" spans="1:17" x14ac:dyDescent="0.25">
      <c r="A36" s="53" t="s">
        <v>104</v>
      </c>
      <c r="B36" s="8">
        <v>2018</v>
      </c>
      <c r="C36" s="55" t="s">
        <v>167</v>
      </c>
      <c r="D36" s="55" t="str">
        <f t="shared" si="0"/>
        <v>May 2018</v>
      </c>
      <c r="E36" s="31">
        <f>'obj 3.2 yoy'!D34-'obj 3.2 yoy'!D31</f>
        <v>3.2999999999999829</v>
      </c>
      <c r="F36" s="31">
        <f>'obj 3.2 yoy'!E34-'obj 3.2 yoy'!E31</f>
        <v>1.0999999999999943</v>
      </c>
      <c r="G36" s="31">
        <f>'obj 3.2 yoy'!F34-'obj 3.2 yoy'!F31</f>
        <v>5.5</v>
      </c>
      <c r="H36" s="31">
        <f>'obj 3.2 yoy'!G34-'obj 3.2 yoy'!G31</f>
        <v>4</v>
      </c>
      <c r="I36" s="31">
        <f>'obj 3.2 yoy'!H34-'obj 3.2 yoy'!H31</f>
        <v>2.7999999999999972</v>
      </c>
      <c r="J36" s="31">
        <f>'obj 3.2 yoy'!I34-'obj 3.2 yoy'!I31</f>
        <v>15.400000000000006</v>
      </c>
      <c r="K36" s="31">
        <f>'obj 3.2 yoy'!J34-'obj 3.2 yoy'!J31</f>
        <v>2.2999999999999829</v>
      </c>
      <c r="L36" s="31">
        <f>'obj 3.2 yoy'!K34-'obj 3.2 yoy'!K31</f>
        <v>-13.899999999999991</v>
      </c>
      <c r="M36" s="31">
        <f>'obj 3.2 yoy'!L34-'obj 3.2 yoy'!L31</f>
        <v>-10</v>
      </c>
      <c r="N36" s="31">
        <f>'obj 3.2 yoy'!M34-'obj 3.2 yoy'!M31</f>
        <v>2.7999999999999829</v>
      </c>
      <c r="O36" s="31">
        <f>'obj 3.2 yoy'!N34-'obj 3.2 yoy'!N31</f>
        <v>2.1000000000000085</v>
      </c>
      <c r="P36" s="31">
        <f>'obj 3.2 yoy'!O34-'obj 3.2 yoy'!O31</f>
        <v>6.7999999999999829</v>
      </c>
      <c r="Q36" s="31">
        <f>'obj 3.2 yoy'!P34-'obj 3.2 yoy'!P31</f>
        <v>2.9000000000000057</v>
      </c>
    </row>
    <row r="37" spans="1:17" hidden="1" x14ac:dyDescent="0.25">
      <c r="A37" t="s">
        <v>60</v>
      </c>
      <c r="B37">
        <v>2018</v>
      </c>
      <c r="C37" t="s">
        <v>177</v>
      </c>
      <c r="D37" t="str">
        <f t="shared" si="0"/>
        <v>June 2018</v>
      </c>
      <c r="E37" s="30">
        <f>(('obj 3.2 yoy'!D35-'obj 3.2 yoy'!D32)/'obj 3.2 yoy'!D32)*100</f>
        <v>0.14556040756913291</v>
      </c>
      <c r="F37" s="30">
        <f>(('obj 3.2 yoy'!E35-'obj 3.2 yoy'!E32)/'obj 3.2 yoy'!E32)*100</f>
        <v>1.6472203157172312</v>
      </c>
      <c r="G37" s="30">
        <f>(('obj 3.2 yoy'!F35-'obj 3.2 yoy'!F32)/'obj 3.2 yoy'!F32)*100</f>
        <v>0.88560885608855255</v>
      </c>
      <c r="H37" s="30">
        <f>(('obj 3.2 yoy'!G35-'obj 3.2 yoy'!G32)/'obj 3.2 yoy'!G32)*100</f>
        <v>0.20993701889431976</v>
      </c>
      <c r="I37" s="30">
        <f>(('obj 3.2 yoy'!H35-'obj 3.2 yoy'!H32)/'obj 3.2 yoy'!H32)*100</f>
        <v>0.32362459546926026</v>
      </c>
      <c r="J37" s="30">
        <f>(('obj 3.2 yoy'!I35-'obj 3.2 yoy'!I32)/'obj 3.2 yoy'!I32)*100</f>
        <v>-2.1587301587301622</v>
      </c>
      <c r="K37" s="30">
        <f>(('obj 3.2 yoy'!J35-'obj 3.2 yoy'!J32)/'obj 3.2 yoy'!J32)*100</f>
        <v>4.1364296081277123</v>
      </c>
      <c r="L37" s="30">
        <f>(('obj 3.2 yoy'!K35-'obj 3.2 yoy'!K32)/'obj 3.2 yoy'!K32)*100</f>
        <v>-0.94339622641509657</v>
      </c>
      <c r="M37" s="30">
        <f>(('obj 3.2 yoy'!L35-'obj 3.2 yoy'!L32)/'obj 3.2 yoy'!L32)*100</f>
        <v>0.53667262969589324</v>
      </c>
      <c r="N37" s="30">
        <f>(('obj 3.2 yoy'!M35-'obj 3.2 yoy'!M32)/'obj 3.2 yoy'!M32)*100</f>
        <v>0.14556040756913291</v>
      </c>
      <c r="O37" s="30">
        <f>(('obj 3.2 yoy'!N35-'obj 3.2 yoy'!N32)/'obj 3.2 yoy'!N32)*100</f>
        <v>0.45385779122543329</v>
      </c>
      <c r="P37" s="30">
        <f>(('obj 3.2 yoy'!O35-'obj 3.2 yoy'!O32)/'obj 3.2 yoy'!O32)*100</f>
        <v>0</v>
      </c>
      <c r="Q37" s="30">
        <f>(('obj 3.2 yoy'!P35-'obj 3.2 yoy'!P32)/'obj 3.2 yoy'!P32)*100</f>
        <v>0.64701653486700628</v>
      </c>
    </row>
    <row r="38" spans="1:17" hidden="1" x14ac:dyDescent="0.25">
      <c r="A38" t="s">
        <v>85</v>
      </c>
      <c r="B38">
        <v>2018</v>
      </c>
      <c r="C38" t="s">
        <v>177</v>
      </c>
      <c r="D38" t="str">
        <f t="shared" si="0"/>
        <v>June 2018</v>
      </c>
      <c r="E38" s="30">
        <f>(('obj 3.2 yoy'!D36-'obj 3.2 yoy'!D33)/'obj 3.2 yoy'!D33)*100</f>
        <v>0.22222222222223065</v>
      </c>
      <c r="F38" s="30">
        <f>(('obj 3.2 yoy'!E36-'obj 3.2 yoy'!E33)/'obj 3.2 yoy'!E33)*100</f>
        <v>1.0121457489878543</v>
      </c>
      <c r="G38" s="30">
        <f>(('obj 3.2 yoy'!F36-'obj 3.2 yoy'!F33)/'obj 3.2 yoy'!F33)*100</f>
        <v>2.6053639846743337</v>
      </c>
      <c r="H38" s="30">
        <f>(('obj 3.2 yoy'!G36-'obj 3.2 yoy'!G33)/'obj 3.2 yoy'!G33)*100</f>
        <v>7.107320540157977E-2</v>
      </c>
      <c r="I38" s="30">
        <f>(('obj 3.2 yoy'!H36-'obj 3.2 yoy'!H33)/'obj 3.2 yoy'!H33)*100</f>
        <v>0.17182130584191463</v>
      </c>
      <c r="J38" s="30">
        <f>(('obj 3.2 yoy'!I36-'obj 3.2 yoy'!I33)/'obj 3.2 yoy'!I33)*100</f>
        <v>0.59484467944479658</v>
      </c>
      <c r="K38" s="30">
        <f>(('obj 3.2 yoy'!J36-'obj 3.2 yoy'!J33)/'obj 3.2 yoy'!J33)*100</f>
        <v>9.5890410958904067</v>
      </c>
      <c r="L38" s="30">
        <f>(('obj 3.2 yoy'!K36-'obj 3.2 yoy'!K33)/'obj 3.2 yoy'!K33)*100</f>
        <v>-0.44326241134751776</v>
      </c>
      <c r="M38" s="30">
        <f>(('obj 3.2 yoy'!L36-'obj 3.2 yoy'!L33)/'obj 3.2 yoy'!L33)*100</f>
        <v>2.9439696106362856</v>
      </c>
      <c r="N38" s="30">
        <f>(('obj 3.2 yoy'!M36-'obj 3.2 yoy'!M33)/'obj 3.2 yoy'!M33)*100</f>
        <v>0.28653295128940237</v>
      </c>
      <c r="O38" s="30">
        <f>(('obj 3.2 yoy'!N36-'obj 3.2 yoy'!N33)/'obj 3.2 yoy'!N33)*100</f>
        <v>7.898894154819E-2</v>
      </c>
      <c r="P38" s="30">
        <f>(('obj 3.2 yoy'!O36-'obj 3.2 yoy'!O33)/'obj 3.2 yoy'!O33)*100</f>
        <v>0.20174848688635599</v>
      </c>
      <c r="Q38" s="30">
        <f>(('obj 3.2 yoy'!P36-'obj 3.2 yoy'!P33)/'obj 3.2 yoy'!P33)*100</f>
        <v>1.4662756598240467</v>
      </c>
    </row>
    <row r="39" spans="1:17" hidden="1" x14ac:dyDescent="0.25">
      <c r="A39" t="s">
        <v>104</v>
      </c>
      <c r="B39">
        <v>2018</v>
      </c>
      <c r="C39" t="s">
        <v>177</v>
      </c>
      <c r="D39" t="str">
        <f t="shared" si="0"/>
        <v>June 2018</v>
      </c>
      <c r="E39" s="30">
        <f>(('obj 3.2 yoy'!D37-'obj 3.2 yoy'!D34)/'obj 3.2 yoy'!D34)*100</f>
        <v>0.2196193265007404</v>
      </c>
      <c r="F39" s="30">
        <f>(('obj 3.2 yoy'!E37-'obj 3.2 yoy'!E34)/'obj 3.2 yoy'!E34)*100</f>
        <v>1.4324693042291912</v>
      </c>
      <c r="G39" s="30">
        <f>(('obj 3.2 yoy'!F37-'obj 3.2 yoy'!F34)/'obj 3.2 yoy'!F34)*100</f>
        <v>1.4970059880239521</v>
      </c>
      <c r="H39" s="30">
        <f>(('obj 3.2 yoy'!G37-'obj 3.2 yoy'!G34)/'obj 3.2 yoy'!G34)*100</f>
        <v>0.14074595355384734</v>
      </c>
      <c r="I39" s="30">
        <f>(('obj 3.2 yoy'!H37-'obj 3.2 yoy'!H34)/'obj 3.2 yoy'!H34)*100</f>
        <v>0.24793388429751828</v>
      </c>
      <c r="J39" s="30">
        <f>(('obj 3.2 yoy'!I37-'obj 3.2 yoy'!I34)/'obj 3.2 yoy'!I34)*100</f>
        <v>-0.90556274256145264</v>
      </c>
      <c r="K39" s="30">
        <f>(('obj 3.2 yoy'!J37-'obj 3.2 yoy'!J34)/'obj 3.2 yoy'!J34)*100</f>
        <v>5.9734513274336241</v>
      </c>
      <c r="L39" s="30">
        <f>(('obj 3.2 yoy'!K37-'obj 3.2 yoy'!K34)/'obj 3.2 yoy'!K34)*100</f>
        <v>-0.73589533932951068</v>
      </c>
      <c r="M39" s="30">
        <f>(('obj 3.2 yoy'!L37-'obj 3.2 yoy'!L34)/'obj 3.2 yoy'!L34)*100</f>
        <v>1.3686131386861315</v>
      </c>
      <c r="N39" s="30">
        <f>(('obj 3.2 yoy'!M37-'obj 3.2 yoy'!M34)/'obj 3.2 yoy'!M34)*100</f>
        <v>0.21723388848661215</v>
      </c>
      <c r="O39" s="30">
        <f>(('obj 3.2 yoy'!N37-'obj 3.2 yoy'!N34)/'obj 3.2 yoy'!N34)*100</f>
        <v>0.30792917628945776</v>
      </c>
      <c r="P39" s="30">
        <f>(('obj 3.2 yoy'!O37-'obj 3.2 yoy'!O34)/'obj 3.2 yoy'!O34)*100</f>
        <v>6.5919578114715049E-2</v>
      </c>
      <c r="Q39" s="30">
        <f>(('obj 3.2 yoy'!P37-'obj 3.2 yoy'!P34)/'obj 3.2 yoy'!P34)*100</f>
        <v>0.94134685010862518</v>
      </c>
    </row>
    <row r="40" spans="1:17" hidden="1" x14ac:dyDescent="0.25">
      <c r="A40" s="53" t="s">
        <v>60</v>
      </c>
      <c r="B40" s="8">
        <v>2019</v>
      </c>
      <c r="C40" s="55" t="s">
        <v>167</v>
      </c>
      <c r="D40" s="55" t="str">
        <f t="shared" si="0"/>
        <v>May 2019</v>
      </c>
      <c r="E40" s="31">
        <f>'obj 3.2 yoy'!D38-'obj 3.2 yoy'!D35</f>
        <v>-0.19999999999998863</v>
      </c>
      <c r="F40" s="31">
        <f>'obj 3.2 yoy'!E38-'obj 3.2 yoy'!E35</f>
        <v>11.400000000000006</v>
      </c>
      <c r="G40" s="31">
        <f>'obj 3.2 yoy'!F38-'obj 3.2 yoy'!F35</f>
        <v>-2.1999999999999886</v>
      </c>
      <c r="H40" s="31">
        <f>'obj 3.2 yoy'!G38-'obj 3.2 yoy'!G35</f>
        <v>-0.59999999999999432</v>
      </c>
      <c r="I40" s="31">
        <f>'obj 3.2 yoy'!H38-'obj 3.2 yoy'!H35</f>
        <v>0</v>
      </c>
      <c r="J40" s="31">
        <f>'obj 3.2 yoy'!I38-'obj 3.2 yoy'!I35</f>
        <v>-10.400000000000006</v>
      </c>
      <c r="K40" s="31">
        <f>'obj 3.2 yoy'!J38-'obj 3.2 yoy'!J35</f>
        <v>-10.099999999999994</v>
      </c>
      <c r="L40" s="31">
        <f>'obj 3.2 yoy'!K38-'obj 3.2 yoy'!K35</f>
        <v>-0.90000000000000568</v>
      </c>
      <c r="M40" s="31">
        <f>'obj 3.2 yoy'!L38-'obj 3.2 yoy'!L35</f>
        <v>-3.1000000000000085</v>
      </c>
      <c r="N40" s="31">
        <f>'obj 3.2 yoy'!M38-'obj 3.2 yoy'!M35</f>
        <v>1.7000000000000171</v>
      </c>
      <c r="O40" s="31">
        <f>'obj 3.2 yoy'!N38-'obj 3.2 yoy'!N35</f>
        <v>4.8999999999999773</v>
      </c>
      <c r="P40" s="31">
        <f>'obj 3.2 yoy'!O38-'obj 3.2 yoy'!O35</f>
        <v>2.0999999999999943</v>
      </c>
      <c r="Q40" s="31">
        <f>'obj 3.2 yoy'!P38-'obj 3.2 yoy'!P35</f>
        <v>-0.80000000000001137</v>
      </c>
    </row>
    <row r="41" spans="1:17" hidden="1" x14ac:dyDescent="0.25">
      <c r="A41" s="53" t="s">
        <v>85</v>
      </c>
      <c r="B41" s="8">
        <v>2019</v>
      </c>
      <c r="C41" s="55" t="s">
        <v>167</v>
      </c>
      <c r="D41" s="55" t="str">
        <f t="shared" si="0"/>
        <v>May 2019</v>
      </c>
      <c r="E41" s="31">
        <f>'obj 3.2 yoy'!D39-'obj 3.2 yoy'!D36</f>
        <v>5.0999999999999943</v>
      </c>
      <c r="F41" s="31">
        <f>'obj 3.2 yoy'!E39-'obj 3.2 yoy'!E36</f>
        <v>7</v>
      </c>
      <c r="G41" s="31">
        <f>'obj 3.2 yoy'!F39-'obj 3.2 yoy'!F36</f>
        <v>4.4000000000000057</v>
      </c>
      <c r="H41" s="31">
        <f>'obj 3.2 yoy'!G39-'obj 3.2 yoy'!G36</f>
        <v>1.5999999999999943</v>
      </c>
      <c r="I41" s="31">
        <f>'obj 3.2 yoy'!H39-'obj 3.2 yoy'!H36</f>
        <v>2</v>
      </c>
      <c r="J41" s="31">
        <f>'obj 3.2 yoy'!I39-'obj 3.2 yoy'!I36</f>
        <v>-2.5</v>
      </c>
      <c r="K41" s="31">
        <f>'obj 3.2 yoy'!J39-'obj 3.2 yoy'!J36</f>
        <v>17.599999999999994</v>
      </c>
      <c r="L41" s="31">
        <f>'obj 3.2 yoy'!K39-'obj 3.2 yoy'!K36</f>
        <v>12.100000000000009</v>
      </c>
      <c r="M41" s="31">
        <f>'obj 3.2 yoy'!L39-'obj 3.2 yoy'!L36</f>
        <v>2.7999999999999972</v>
      </c>
      <c r="N41" s="31">
        <f>'obj 3.2 yoy'!M39-'obj 3.2 yoy'!M36</f>
        <v>1</v>
      </c>
      <c r="O41" s="31">
        <f>'obj 3.2 yoy'!N39-'obj 3.2 yoy'!N36</f>
        <v>2.2000000000000028</v>
      </c>
      <c r="P41" s="31">
        <f>'obj 3.2 yoy'!O39-'obj 3.2 yoy'!O36</f>
        <v>5.5</v>
      </c>
      <c r="Q41" s="31">
        <f>'obj 3.2 yoy'!P39-'obj 3.2 yoy'!P36</f>
        <v>5.4000000000000057</v>
      </c>
    </row>
    <row r="42" spans="1:17" x14ac:dyDescent="0.25">
      <c r="A42" s="53" t="s">
        <v>104</v>
      </c>
      <c r="B42" s="8">
        <v>2019</v>
      </c>
      <c r="C42" s="55" t="s">
        <v>167</v>
      </c>
      <c r="D42" s="55" t="str">
        <f t="shared" si="0"/>
        <v>May 2019</v>
      </c>
      <c r="E42" s="31">
        <f>'obj 3.2 yoy'!D40-'obj 3.2 yoy'!D37</f>
        <v>1.4000000000000057</v>
      </c>
      <c r="F42" s="31">
        <f>'obj 3.2 yoy'!E40-'obj 3.2 yoy'!E37</f>
        <v>9.8000000000000114</v>
      </c>
      <c r="G42" s="31">
        <f>'obj 3.2 yoy'!F40-'obj 3.2 yoy'!F37</f>
        <v>0.40000000000000568</v>
      </c>
      <c r="H42" s="31">
        <f>'obj 3.2 yoy'!G40-'obj 3.2 yoy'!G37</f>
        <v>0.19999999999998863</v>
      </c>
      <c r="I42" s="31">
        <f>'obj 3.2 yoy'!H40-'obj 3.2 yoy'!H37</f>
        <v>0.70000000000000284</v>
      </c>
      <c r="J42" s="31">
        <f>'obj 3.2 yoy'!I40-'obj 3.2 yoy'!I37</f>
        <v>-6.6999999999999886</v>
      </c>
      <c r="K42" s="31">
        <f>'obj 3.2 yoy'!J40-'obj 3.2 yoy'!J37</f>
        <v>-0.69999999999998863</v>
      </c>
      <c r="L42" s="31">
        <f>'obj 3.2 yoy'!K40-'obj 3.2 yoy'!K37</f>
        <v>3.5</v>
      </c>
      <c r="M42" s="31">
        <f>'obj 3.2 yoy'!L40-'obj 3.2 yoy'!L37</f>
        <v>-1.1999999999999886</v>
      </c>
      <c r="N42" s="31">
        <f>'obj 3.2 yoy'!M40-'obj 3.2 yoy'!M37</f>
        <v>1.5</v>
      </c>
      <c r="O42" s="31">
        <f>'obj 3.2 yoy'!N40-'obj 3.2 yoy'!N37</f>
        <v>3.6999999999999886</v>
      </c>
      <c r="P42" s="31">
        <f>'obj 3.2 yoy'!O40-'obj 3.2 yoy'!O37</f>
        <v>3.6999999999999886</v>
      </c>
      <c r="Q42" s="31">
        <f>'obj 3.2 yoy'!P40-'obj 3.2 yoy'!P37</f>
        <v>1.5</v>
      </c>
    </row>
    <row r="43" spans="1:17" hidden="1" x14ac:dyDescent="0.25">
      <c r="A43" t="s">
        <v>60</v>
      </c>
      <c r="B43">
        <v>2019</v>
      </c>
      <c r="C43" t="s">
        <v>177</v>
      </c>
      <c r="D43" t="str">
        <f t="shared" si="0"/>
        <v>June 2019</v>
      </c>
      <c r="E43" s="30">
        <f>(('obj 3.2 yoy'!D41-'obj 3.2 yoy'!D38)/'obj 3.2 yoy'!D38)*100</f>
        <v>0.29112081513828653</v>
      </c>
      <c r="F43" s="30">
        <f>(('obj 3.2 yoy'!E41-'obj 3.2 yoy'!E38)/'obj 3.2 yoy'!E38)*100</f>
        <v>2.507836990595611</v>
      </c>
      <c r="G43" s="30">
        <f>(('obj 3.2 yoy'!F41-'obj 3.2 yoy'!F38)/'obj 3.2 yoy'!F38)*100</f>
        <v>1.2639405204460881</v>
      </c>
      <c r="H43" s="30">
        <f>(('obj 3.2 yoy'!G41-'obj 3.2 yoy'!G38)/'obj 3.2 yoy'!G38)*100</f>
        <v>0.42075736325385293</v>
      </c>
      <c r="I43" s="30">
        <f>(('obj 3.2 yoy'!H41-'obj 3.2 yoy'!H38)/'obj 3.2 yoy'!H38)*100</f>
        <v>0.24193548387096545</v>
      </c>
      <c r="J43" s="30">
        <f>(('obj 3.2 yoy'!I41-'obj 3.2 yoy'!I38)/'obj 3.2 yoy'!I38)*100</f>
        <v>-0.27835768963116025</v>
      </c>
      <c r="K43" s="30">
        <f>(('obj 3.2 yoy'!J41-'obj 3.2 yoy'!J38)/'obj 3.2 yoy'!J38)*100</f>
        <v>5.3973013493253283</v>
      </c>
      <c r="L43" s="30">
        <f>(('obj 3.2 yoy'!K41-'obj 3.2 yoy'!K38)/'obj 3.2 yoy'!K38)*100</f>
        <v>2.8776978417266141</v>
      </c>
      <c r="M43" s="30">
        <f>(('obj 3.2 yoy'!L41-'obj 3.2 yoy'!L38)/'obj 3.2 yoy'!L38)*100</f>
        <v>1.1893870082342151</v>
      </c>
      <c r="N43" s="30">
        <f>(('obj 3.2 yoy'!M41-'obj 3.2 yoy'!M38)/'obj 3.2 yoy'!M38)*100</f>
        <v>0.78966259870782063</v>
      </c>
      <c r="O43" s="30">
        <f>(('obj 3.2 yoy'!N41-'obj 3.2 yoy'!N38)/'obj 3.2 yoy'!N38)*100</f>
        <v>0.21786492374728494</v>
      </c>
      <c r="P43" s="30">
        <f>(('obj 3.2 yoy'!O41-'obj 3.2 yoy'!O38)/'obj 3.2 yoy'!O38)*100</f>
        <v>0.12787723785165514</v>
      </c>
      <c r="Q43" s="30">
        <f>(('obj 3.2 yoy'!P41-'obj 3.2 yoy'!P38)/'obj 3.2 yoy'!P38)*100</f>
        <v>1.2931034482758703</v>
      </c>
    </row>
    <row r="44" spans="1:17" hidden="1" x14ac:dyDescent="0.25">
      <c r="A44" t="s">
        <v>85</v>
      </c>
      <c r="B44">
        <v>2019</v>
      </c>
      <c r="C44" t="s">
        <v>177</v>
      </c>
      <c r="D44" t="str">
        <f t="shared" si="0"/>
        <v>June 2019</v>
      </c>
      <c r="E44" s="30">
        <f>(('obj 3.2 yoy'!D42-'obj 3.2 yoy'!D39)/'obj 3.2 yoy'!D39)*100</f>
        <v>0.21367521367520151</v>
      </c>
      <c r="F44" s="30">
        <f>(('obj 3.2 yoy'!E42-'obj 3.2 yoy'!E39)/'obj 3.2 yoy'!E39)*100</f>
        <v>1.850670070197834</v>
      </c>
      <c r="G44" s="30">
        <f>(('obj 3.2 yoy'!F42-'obj 3.2 yoy'!F39)/'obj 3.2 yoy'!F39)*100</f>
        <v>1.5184381778741822</v>
      </c>
      <c r="H44" s="30">
        <f>(('obj 3.2 yoy'!G42-'obj 3.2 yoy'!G39)/'obj 3.2 yoy'!G39)*100</f>
        <v>0.70224719101123589</v>
      </c>
      <c r="I44" s="30">
        <f>(('obj 3.2 yoy'!H42-'obj 3.2 yoy'!H39)/'obj 3.2 yoy'!H39)*100</f>
        <v>0</v>
      </c>
      <c r="J44" s="30">
        <f>(('obj 3.2 yoy'!I42-'obj 3.2 yoy'!I39)/'obj 3.2 yoy'!I39)*100</f>
        <v>0.801603206412837</v>
      </c>
      <c r="K44" s="30">
        <f>(('obj 3.2 yoy'!J42-'obj 3.2 yoy'!J39)/'obj 3.2 yoy'!J39)*100</f>
        <v>5.0742574257425854</v>
      </c>
      <c r="L44" s="30">
        <f>(('obj 3.2 yoy'!K42-'obj 3.2 yoy'!K39)/'obj 3.2 yoy'!K39)*100</f>
        <v>2.4115755627009645</v>
      </c>
      <c r="M44" s="30">
        <f>(('obj 3.2 yoy'!L42-'obj 3.2 yoy'!L39)/'obj 3.2 yoy'!L39)*100</f>
        <v>0.53956834532373588</v>
      </c>
      <c r="N44" s="30">
        <f>(('obj 3.2 yoy'!M42-'obj 3.2 yoy'!M39)/'obj 3.2 yoy'!M39)*100</f>
        <v>0</v>
      </c>
      <c r="O44" s="30">
        <f>(('obj 3.2 yoy'!N42-'obj 3.2 yoy'!N39)/'obj 3.2 yoy'!N39)*100</f>
        <v>7.7579519006977737E-2</v>
      </c>
      <c r="P44" s="30">
        <f>(('obj 3.2 yoy'!O42-'obj 3.2 yoy'!O39)/'obj 3.2 yoy'!O39)*100</f>
        <v>0.38834951456310313</v>
      </c>
      <c r="Q44" s="30">
        <f>(('obj 3.2 yoy'!P42-'obj 3.2 yoy'!P39)/'obj 3.2 yoy'!P39)*100</f>
        <v>1.251738525730169</v>
      </c>
    </row>
    <row r="45" spans="1:17" hidden="1" x14ac:dyDescent="0.25">
      <c r="A45" t="s">
        <v>104</v>
      </c>
      <c r="B45">
        <v>2019</v>
      </c>
      <c r="C45" t="s">
        <v>177</v>
      </c>
      <c r="D45" t="str">
        <f t="shared" si="0"/>
        <v>June 2019</v>
      </c>
      <c r="E45" s="30">
        <f>(('obj 3.2 yoy'!D43-'obj 3.2 yoy'!D40)/'obj 3.2 yoy'!D40)*100</f>
        <v>0.28922631959506667</v>
      </c>
      <c r="F45" s="30">
        <f>(('obj 3.2 yoy'!E43-'obj 3.2 yoy'!E40)/'obj 3.2 yoy'!E40)*100</f>
        <v>2.2712933753943183</v>
      </c>
      <c r="G45" s="30">
        <f>(('obj 3.2 yoy'!F43-'obj 3.2 yoy'!F40)/'obj 3.2 yoy'!F40)*100</f>
        <v>1.3235294117647143</v>
      </c>
      <c r="H45" s="30">
        <f>(('obj 3.2 yoy'!G43-'obj 3.2 yoy'!G40)/'obj 3.2 yoy'!G40)*100</f>
        <v>0.56140350877193779</v>
      </c>
      <c r="I45" s="30">
        <f>(('obj 3.2 yoy'!H43-'obj 3.2 yoy'!H40)/'obj 3.2 yoy'!H40)*100</f>
        <v>0.16393442622951052</v>
      </c>
      <c r="J45" s="30">
        <f>(('obj 3.2 yoy'!I43-'obj 3.2 yoy'!I40)/'obj 3.2 yoy'!I40)*100</f>
        <v>0.2047781569965948</v>
      </c>
      <c r="K45" s="30">
        <f>(('obj 3.2 yoy'!J43-'obj 3.2 yoy'!J40)/'obj 3.2 yoy'!J40)*100</f>
        <v>5.244755244755245</v>
      </c>
      <c r="L45" s="30">
        <f>(('obj 3.2 yoy'!K43-'obj 3.2 yoy'!K40)/'obj 3.2 yoy'!K40)*100</f>
        <v>2.7221777421937596</v>
      </c>
      <c r="M45" s="30">
        <f>(('obj 3.2 yoy'!L43-'obj 3.2 yoy'!L40)/'obj 3.2 yoy'!L40)*100</f>
        <v>1.0009099181073651</v>
      </c>
      <c r="N45" s="30">
        <f>(('obj 3.2 yoy'!M43-'obj 3.2 yoy'!M40)/'obj 3.2 yoy'!M40)*100</f>
        <v>0.50035739814152158</v>
      </c>
      <c r="O45" s="30">
        <f>(('obj 3.2 yoy'!N43-'obj 3.2 yoy'!N40)/'obj 3.2 yoy'!N40)*100</f>
        <v>0.1492537313432751</v>
      </c>
      <c r="P45" s="30">
        <f>(('obj 3.2 yoy'!O43-'obj 3.2 yoy'!O40)/'obj 3.2 yoy'!O40)*100</f>
        <v>0.25723472668810654</v>
      </c>
      <c r="Q45" s="30">
        <f>(('obj 3.2 yoy'!P43-'obj 3.2 yoy'!P40)/'obj 3.2 yoy'!P40)*100</f>
        <v>1.2775017743080077</v>
      </c>
    </row>
    <row r="46" spans="1:17" hidden="1" x14ac:dyDescent="0.25">
      <c r="A46" s="53" t="s">
        <v>60</v>
      </c>
      <c r="B46" s="8">
        <v>2020</v>
      </c>
      <c r="C46" s="55" t="s">
        <v>167</v>
      </c>
      <c r="D46" s="55" t="str">
        <f t="shared" si="0"/>
        <v>May 2020</v>
      </c>
      <c r="E46" s="31">
        <f>'obj 3.2 yoy'!D44-'obj 3.2 yoy'!D41</f>
        <v>9.8969696969696486</v>
      </c>
      <c r="F46" s="31">
        <f>'obj 3.2 yoy'!E44-'obj 3.2 yoy'!E41</f>
        <v>20.679999999999978</v>
      </c>
      <c r="G46" s="31">
        <f>'obj 3.2 yoy'!F44-'obj 3.2 yoy'!F41</f>
        <v>20.518181818181858</v>
      </c>
      <c r="H46" s="31">
        <f>'obj 3.2 yoy'!G44-'obj 3.2 yoy'!G41</f>
        <v>9.7969696969697111</v>
      </c>
      <c r="I46" s="31">
        <f>'obj 3.2 yoy'!H44-'obj 3.2 yoy'!H41</f>
        <v>11.963636363636354</v>
      </c>
      <c r="J46" s="31">
        <f>'obj 3.2 yoy'!I44-'obj 3.2 yoy'!I41</f>
        <v>4.1363636363635976</v>
      </c>
      <c r="K46" s="31">
        <f>'obj 3.2 yoy'!J44-'obj 3.2 yoy'!J41</f>
        <v>47.075757575757564</v>
      </c>
      <c r="L46" s="31">
        <f>'obj 3.2 yoy'!K44-'obj 3.2 yoy'!K41</f>
        <v>20.724242424242476</v>
      </c>
      <c r="M46" s="31">
        <f>'obj 3.2 yoy'!L44-'obj 3.2 yoy'!L41</f>
        <v>4.9636363636363683</v>
      </c>
      <c r="N46" s="31">
        <f>'obj 3.2 yoy'!M44-'obj 3.2 yoy'!M41</f>
        <v>17.475757575757598</v>
      </c>
      <c r="O46" s="31">
        <f>'obj 3.2 yoy'!N44-'obj 3.2 yoy'!N41</f>
        <v>2.2363636363636203</v>
      </c>
      <c r="P46" s="31">
        <f>'obj 3.2 yoy'!O44-'obj 3.2 yoy'!O41</f>
        <v>5.2133333333333951</v>
      </c>
      <c r="Q46" s="31">
        <f>'obj 3.2 yoy'!P44-'obj 3.2 yoy'!P41</f>
        <v>15.566666666666663</v>
      </c>
    </row>
    <row r="47" spans="1:17" hidden="1" x14ac:dyDescent="0.25">
      <c r="A47" s="53" t="s">
        <v>85</v>
      </c>
      <c r="B47" s="8">
        <v>2020</v>
      </c>
      <c r="C47" s="55" t="s">
        <v>167</v>
      </c>
      <c r="D47" s="55" t="str">
        <f t="shared" si="0"/>
        <v>May 2020</v>
      </c>
      <c r="E47" s="31">
        <f>'obj 3.2 yoy'!D45-'obj 3.2 yoy'!D42</f>
        <v>6.9969696969696713</v>
      </c>
      <c r="F47" s="31">
        <f>'obj 3.2 yoy'!E45-'obj 3.2 yoy'!E42</f>
        <v>24.579999999999984</v>
      </c>
      <c r="G47" s="31">
        <f>'obj 3.2 yoy'!F45-'obj 3.2 yoy'!F42</f>
        <v>16.318181818181841</v>
      </c>
      <c r="H47" s="31">
        <f>'obj 3.2 yoy'!G45-'obj 3.2 yoy'!G42</f>
        <v>9.596969696969694</v>
      </c>
      <c r="I47" s="31">
        <f>'obj 3.2 yoy'!H45-'obj 3.2 yoy'!H42</f>
        <v>17.663636363636357</v>
      </c>
      <c r="J47" s="31">
        <f>'obj 3.2 yoy'!I45-'obj 3.2 yoy'!I42</f>
        <v>-3.4636363636363967</v>
      </c>
      <c r="K47" s="31">
        <f>'obj 3.2 yoy'!J45-'obj 3.2 yoy'!J42</f>
        <v>17.875757575757547</v>
      </c>
      <c r="L47" s="31">
        <f>'obj 3.2 yoy'!K45-'obj 3.2 yoy'!K42</f>
        <v>22.024242424242459</v>
      </c>
      <c r="M47" s="31">
        <f>'obj 3.2 yoy'!L45-'obj 3.2 yoy'!L42</f>
        <v>3.7636363636363654</v>
      </c>
      <c r="N47" s="31">
        <f>'obj 3.2 yoy'!M45-'obj 3.2 yoy'!M42</f>
        <v>16.875757575757603</v>
      </c>
      <c r="O47" s="31">
        <f>'obj 3.2 yoy'!N45-'obj 3.2 yoy'!N42</f>
        <v>11.23636363636362</v>
      </c>
      <c r="P47" s="31">
        <f>'obj 3.2 yoy'!O45-'obj 3.2 yoy'!O42</f>
        <v>6.7133333333333951</v>
      </c>
      <c r="Q47" s="31">
        <f>'obj 3.2 yoy'!P45-'obj 3.2 yoy'!P42</f>
        <v>10.966666666666669</v>
      </c>
    </row>
    <row r="48" spans="1:17" x14ac:dyDescent="0.25">
      <c r="A48" s="53" t="s">
        <v>104</v>
      </c>
      <c r="B48" s="8">
        <v>2020</v>
      </c>
      <c r="C48" s="55" t="s">
        <v>167</v>
      </c>
      <c r="D48" s="55" t="str">
        <f t="shared" si="0"/>
        <v>May 2020</v>
      </c>
      <c r="E48" s="31">
        <f>'obj 3.2 yoy'!D46-'obj 3.2 yoy'!D43</f>
        <v>8.9969696969696713</v>
      </c>
      <c r="F48" s="31">
        <f>'obj 3.2 yoy'!E46-'obj 3.2 yoy'!E43</f>
        <v>22.079999999999984</v>
      </c>
      <c r="G48" s="31">
        <f>'obj 3.2 yoy'!F46-'obj 3.2 yoy'!F43</f>
        <v>18.918181818181836</v>
      </c>
      <c r="H48" s="31">
        <f>'obj 3.2 yoy'!G46-'obj 3.2 yoy'!G43</f>
        <v>9.6969696969696884</v>
      </c>
      <c r="I48" s="31">
        <f>'obj 3.2 yoy'!H46-'obj 3.2 yoy'!H43</f>
        <v>14.063636363636348</v>
      </c>
      <c r="J48" s="31">
        <f>'obj 3.2 yoy'!I46-'obj 3.2 yoy'!I43</f>
        <v>0.63636363636359761</v>
      </c>
      <c r="K48" s="31">
        <f>'obj 3.2 yoy'!J46-'obj 3.2 yoy'!J43</f>
        <v>37.175757575757558</v>
      </c>
      <c r="L48" s="31">
        <f>'obj 3.2 yoy'!K46-'obj 3.2 yoy'!K43</f>
        <v>21.124242424242453</v>
      </c>
      <c r="M48" s="31">
        <f>'obj 3.2 yoy'!L46-'obj 3.2 yoy'!L43</f>
        <v>4.5636363636363626</v>
      </c>
      <c r="N48" s="31">
        <f>'obj 3.2 yoy'!M46-'obj 3.2 yoy'!M43</f>
        <v>17.275757575757609</v>
      </c>
      <c r="O48" s="31">
        <f>'obj 3.2 yoy'!N46-'obj 3.2 yoy'!N43</f>
        <v>6.0363636363636317</v>
      </c>
      <c r="P48" s="31">
        <f>'obj 3.2 yoy'!O46-'obj 3.2 yoy'!O43</f>
        <v>5.9133333333333837</v>
      </c>
      <c r="Q48" s="31">
        <f>'obj 3.2 yoy'!P46-'obj 3.2 yoy'!P43</f>
        <v>13.866666666666674</v>
      </c>
    </row>
    <row r="49" spans="1:17" hidden="1" x14ac:dyDescent="0.25">
      <c r="A49" t="s">
        <v>60</v>
      </c>
      <c r="B49">
        <v>2020</v>
      </c>
      <c r="C49" t="s">
        <v>177</v>
      </c>
      <c r="D49" t="str">
        <f t="shared" si="0"/>
        <v>June 2020</v>
      </c>
      <c r="E49" s="30">
        <f>(('obj 3.2 yoy'!D47-'obj 3.2 yoy'!D44)/'obj 3.2 yoy'!D44)*100</f>
        <v>0.34058268362742822</v>
      </c>
      <c r="F49" s="30">
        <f>(('obj 3.2 yoy'!E47-'obj 3.2 yoy'!E44)/'obj 3.2 yoy'!E44)*100</f>
        <v>3.3228363557389695</v>
      </c>
      <c r="G49" s="30">
        <f>(('obj 3.2 yoy'!F47-'obj 3.2 yoy'!F44)/'obj 3.2 yoy'!F44)*100</f>
        <v>-4.6696444109287221</v>
      </c>
      <c r="H49" s="30">
        <f>(('obj 3.2 yoy'!G47-'obj 3.2 yoy'!G44)/'obj 3.2 yoy'!G44)*100</f>
        <v>0.19806294440373715</v>
      </c>
      <c r="I49" s="30">
        <f>(('obj 3.2 yoy'!H47-'obj 3.2 yoy'!H44)/'obj 3.2 yoy'!H44)*100</f>
        <v>1.4210420975381954</v>
      </c>
      <c r="J49" s="30">
        <f>(('obj 3.2 yoy'!I47-'obj 3.2 yoy'!I44)/'obj 3.2 yoy'!I44)*100</f>
        <v>-2.8733505981008651</v>
      </c>
      <c r="K49" s="30">
        <f>(('obj 3.2 yoy'!J47-'obj 3.2 yoy'!J44)/'obj 3.2 yoy'!J44)*100</f>
        <v>-20.661036927001749</v>
      </c>
      <c r="L49" s="30">
        <f>(('obj 3.2 yoy'!K47-'obj 3.2 yoy'!K44)/'obj 3.2 yoy'!K44)*100</f>
        <v>0.58608801460148108</v>
      </c>
      <c r="M49" s="30">
        <f>(('obj 3.2 yoy'!L47-'obj 3.2 yoy'!L44)/'obj 3.2 yoy'!L44)*100</f>
        <v>-2.0453115166771521</v>
      </c>
      <c r="N49" s="30">
        <f>(('obj 3.2 yoy'!M47-'obj 3.2 yoy'!M44)/'obj 3.2 yoy'!M44)*100</f>
        <v>1.2188333749208131</v>
      </c>
      <c r="O49" s="30">
        <f>(('obj 3.2 yoy'!N47-'obj 3.2 yoy'!N44)/'obj 3.2 yoy'!N44)*100</f>
        <v>1.3289251912355839</v>
      </c>
      <c r="P49" s="30">
        <f>(('obj 3.2 yoy'!O47-'obj 3.2 yoy'!O44)/'obj 3.2 yoy'!O44)*100</f>
        <v>-8.2399472643651401E-3</v>
      </c>
      <c r="Q49" s="30">
        <f>(('obj 3.2 yoy'!P47-'obj 3.2 yoy'!P44)/'obj 3.2 yoy'!P44)*100</f>
        <v>-2.7251437087502564</v>
      </c>
    </row>
    <row r="50" spans="1:17" hidden="1" x14ac:dyDescent="0.25">
      <c r="A50" t="s">
        <v>85</v>
      </c>
      <c r="B50">
        <v>2020</v>
      </c>
      <c r="C50" t="s">
        <v>177</v>
      </c>
      <c r="D50" t="str">
        <f t="shared" si="0"/>
        <v>June 2020</v>
      </c>
      <c r="E50" s="30">
        <f>(('obj 3.2 yoy'!D48-'obj 3.2 yoy'!D45)/'obj 3.2 yoy'!D45)*100</f>
        <v>3.3873615100533625</v>
      </c>
      <c r="F50" s="30">
        <f>(('obj 3.2 yoy'!E48-'obj 3.2 yoy'!E45)/'obj 3.2 yoy'!E45)*100</f>
        <v>6.9605820393093838</v>
      </c>
      <c r="G50" s="30">
        <f>(('obj 3.2 yoy'!F48-'obj 3.2 yoy'!F45)/'obj 3.2 yoy'!F45)*100</f>
        <v>-1.3515865189396354</v>
      </c>
      <c r="H50" s="30">
        <f>(('obj 3.2 yoy'!G48-'obj 3.2 yoy'!G45)/'obj 3.2 yoy'!G45)*100</f>
        <v>0.2634237160569648</v>
      </c>
      <c r="I50" s="30">
        <f>(('obj 3.2 yoy'!H48-'obj 3.2 yoy'!H45)/'obj 3.2 yoy'!H45)*100</f>
        <v>-2.4684768830475554</v>
      </c>
      <c r="J50" s="30">
        <f>(('obj 3.2 yoy'!I48-'obj 3.2 yoy'!I45)/'obj 3.2 yoy'!I45)*100</f>
        <v>2.9596744358120874</v>
      </c>
      <c r="K50" s="30">
        <f>(('obj 3.2 yoy'!J48-'obj 3.2 yoy'!J45)/'obj 3.2 yoy'!J45)*100</f>
        <v>-8.7788416514620611</v>
      </c>
      <c r="L50" s="30">
        <f>(('obj 3.2 yoy'!K48-'obj 3.2 yoy'!K45)/'obj 3.2 yoy'!K45)*100</f>
        <v>1.7237882782396803</v>
      </c>
      <c r="M50" s="30">
        <f>(('obj 3.2 yoy'!L48-'obj 3.2 yoy'!L45)/'obj 3.2 yoy'!L45)*100</f>
        <v>0.63719320327249684</v>
      </c>
      <c r="N50" s="30">
        <f>(('obj 3.2 yoy'!M48-'obj 3.2 yoy'!M45)/'obj 3.2 yoy'!M45)*100</f>
        <v>0.58542390448951909</v>
      </c>
      <c r="O50" s="30">
        <f>(('obj 3.2 yoy'!N48-'obj 3.2 yoy'!N45)/'obj 3.2 yoy'!N45)*100</f>
        <v>-3.3061065733177677</v>
      </c>
      <c r="P50" s="30">
        <f>(('obj 3.2 yoy'!O48-'obj 3.2 yoy'!O45)/'obj 3.2 yoy'!O45)*100</f>
        <v>-7.0039551746910483E-2</v>
      </c>
      <c r="Q50" s="30">
        <f>(('obj 3.2 yoy'!P48-'obj 3.2 yoy'!P45)/'obj 3.2 yoy'!P45)*100</f>
        <v>0.27677240791995134</v>
      </c>
    </row>
    <row r="51" spans="1:17" hidden="1" x14ac:dyDescent="0.25">
      <c r="A51" t="s">
        <v>104</v>
      </c>
      <c r="B51">
        <v>2020</v>
      </c>
      <c r="C51" t="s">
        <v>177</v>
      </c>
      <c r="D51" t="str">
        <f t="shared" si="0"/>
        <v>June 2020</v>
      </c>
      <c r="E51" s="30">
        <f>(('obj 3.2 yoy'!D49-'obj 3.2 yoy'!D46)/'obj 3.2 yoy'!D46)*100</f>
        <v>1.2884694296266117</v>
      </c>
      <c r="F51" s="30">
        <f>(('obj 3.2 yoy'!E49-'obj 3.2 yoy'!E46)/'obj 3.2 yoy'!E46)*100</f>
        <v>4.6259094364208986</v>
      </c>
      <c r="G51" s="30">
        <f>(('obj 3.2 yoy'!F49-'obj 3.2 yoy'!F46)/'obj 3.2 yoy'!F46)*100</f>
        <v>-3.3934682986252249</v>
      </c>
      <c r="H51" s="30">
        <f>(('obj 3.2 yoy'!G49-'obj 3.2 yoy'!G46)/'obj 3.2 yoy'!G46)*100</f>
        <v>0.19806294440373715</v>
      </c>
      <c r="I51" s="30">
        <f>(('obj 3.2 yoy'!H49-'obj 3.2 yoy'!H46)/'obj 3.2 yoy'!H46)*100</f>
        <v>2.6686236573504673E-2</v>
      </c>
      <c r="J51" s="30">
        <f>(('obj 3.2 yoy'!I49-'obj 3.2 yoy'!I46)/'obj 3.2 yoy'!I46)*100</f>
        <v>-0.16031569860647576</v>
      </c>
      <c r="K51" s="30">
        <f>(('obj 3.2 yoy'!J49-'obj 3.2 yoy'!J46)/'obj 3.2 yoy'!J46)*100</f>
        <v>-16.611499523678809</v>
      </c>
      <c r="L51" s="30">
        <f>(('obj 3.2 yoy'!K49-'obj 3.2 yoy'!K46)/'obj 3.2 yoy'!K46)*100</f>
        <v>0.9876292841208445</v>
      </c>
      <c r="M51" s="30">
        <f>(('obj 3.2 yoy'!L49-'obj 3.2 yoy'!L46)/'obj 3.2 yoy'!L46)*100</f>
        <v>-1.1799874134675863</v>
      </c>
      <c r="N51" s="30">
        <f>(('obj 3.2 yoy'!M49-'obj 3.2 yoy'!M46)/'obj 3.2 yoy'!M46)*100</f>
        <v>1.0288105337914177</v>
      </c>
      <c r="O51" s="30">
        <f>(('obj 3.2 yoy'!N49-'obj 3.2 yoy'!N46)/'obj 3.2 yoy'!N46)*100</f>
        <v>-0.59639569557887739</v>
      </c>
      <c r="P51" s="30">
        <f>(('obj 3.2 yoy'!O49-'obj 3.2 yoy'!O46)/'obj 3.2 yoy'!O46)*100</f>
        <v>-8.2399472643651401E-3</v>
      </c>
      <c r="Q51" s="30">
        <f>(('obj 3.2 yoy'!P49-'obj 3.2 yoy'!P46)/'obj 3.2 yoy'!P46)*100</f>
        <v>-1.6393442622950796</v>
      </c>
    </row>
    <row r="52" spans="1:17" hidden="1" x14ac:dyDescent="0.25">
      <c r="A52" s="53" t="s">
        <v>60</v>
      </c>
      <c r="B52" s="8">
        <v>2021</v>
      </c>
      <c r="C52" s="55" t="s">
        <v>167</v>
      </c>
      <c r="D52" s="55" t="str">
        <f t="shared" si="0"/>
        <v>May 2021</v>
      </c>
      <c r="E52" s="31">
        <f>'obj 3.2 yoy'!D50-'obj 3.2 yoy'!D47</f>
        <v>-3.0999999999999943</v>
      </c>
      <c r="F52" s="31">
        <f>'obj 3.2 yoy'!E50-'obj 3.2 yoy'!E47</f>
        <v>8.1999999999999886</v>
      </c>
      <c r="G52" s="31">
        <f>'obj 3.2 yoy'!F50-'obj 3.2 yoy'!F47</f>
        <v>19.199999999999989</v>
      </c>
      <c r="H52" s="31">
        <f>'obj 3.2 yoy'!G50-'obj 3.2 yoy'!G47</f>
        <v>2.5</v>
      </c>
      <c r="I52" s="31">
        <f>'obj 3.2 yoy'!H50-'obj 3.2 yoy'!H47</f>
        <v>46.200000000000017</v>
      </c>
      <c r="J52" s="31">
        <f>'obj 3.2 yoy'!I50-'obj 3.2 yoy'!I47</f>
        <v>19.100000000000023</v>
      </c>
      <c r="K52" s="31">
        <f>'obj 3.2 yoy'!J50-'obj 3.2 yoy'!J47</f>
        <v>-10.5</v>
      </c>
      <c r="L52" s="31">
        <f>'obj 3.2 yoy'!K50-'obj 3.2 yoy'!K47</f>
        <v>14.799999999999983</v>
      </c>
      <c r="M52" s="31">
        <f>'obj 3.2 yoy'!L50-'obj 3.2 yoy'!L47</f>
        <v>1.0999999999999943</v>
      </c>
      <c r="N52" s="31">
        <f>'obj 3.2 yoy'!M50-'obj 3.2 yoy'!M47</f>
        <v>9.8999999999999773</v>
      </c>
      <c r="O52" s="31">
        <f>'obj 3.2 yoy'!N50-'obj 3.2 yoy'!N47</f>
        <v>22.5</v>
      </c>
      <c r="P52" s="31">
        <f>'obj 3.2 yoy'!O50-'obj 3.2 yoy'!O47</f>
        <v>8</v>
      </c>
      <c r="Q52" s="31">
        <f>'obj 3.2 yoy'!P50-'obj 3.2 yoy'!P47</f>
        <v>6.3999999999999773</v>
      </c>
    </row>
    <row r="53" spans="1:17" hidden="1" x14ac:dyDescent="0.25">
      <c r="A53" s="53" t="s">
        <v>85</v>
      </c>
      <c r="B53" s="8">
        <v>2021</v>
      </c>
      <c r="C53" s="55" t="s">
        <v>167</v>
      </c>
      <c r="D53" s="55" t="str">
        <f t="shared" si="0"/>
        <v>May 2021</v>
      </c>
      <c r="E53" s="31">
        <f>'obj 3.2 yoy'!D51-'obj 3.2 yoy'!D48</f>
        <v>-3.8999999999999773</v>
      </c>
      <c r="F53" s="31">
        <f>'obj 3.2 yoy'!E51-'obj 3.2 yoy'!E48</f>
        <v>7.3000000000000114</v>
      </c>
      <c r="G53" s="31">
        <f>'obj 3.2 yoy'!F51-'obj 3.2 yoy'!F48</f>
        <v>18.400000000000006</v>
      </c>
      <c r="H53" s="31">
        <f>'obj 3.2 yoy'!G51-'obj 3.2 yoy'!G48</f>
        <v>3.0999999999999943</v>
      </c>
      <c r="I53" s="31">
        <f>'obj 3.2 yoy'!H51-'obj 3.2 yoy'!H48</f>
        <v>35.900000000000006</v>
      </c>
      <c r="J53" s="31">
        <f>'obj 3.2 yoy'!I51-'obj 3.2 yoy'!I48</f>
        <v>20.699999999999989</v>
      </c>
      <c r="K53" s="31">
        <f>'obj 3.2 yoy'!J51-'obj 3.2 yoy'!J48</f>
        <v>-4.6999999999999886</v>
      </c>
      <c r="L53" s="31">
        <f>'obj 3.2 yoy'!K51-'obj 3.2 yoy'!K48</f>
        <v>13.900000000000006</v>
      </c>
      <c r="M53" s="31">
        <f>'obj 3.2 yoy'!L51-'obj 3.2 yoy'!L48</f>
        <v>-0.39999999999999147</v>
      </c>
      <c r="N53" s="31">
        <f>'obj 3.2 yoy'!M51-'obj 3.2 yoy'!M48</f>
        <v>6.3999999999999773</v>
      </c>
      <c r="O53" s="31">
        <f>'obj 3.2 yoy'!N51-'obj 3.2 yoy'!N48</f>
        <v>16.400000000000006</v>
      </c>
      <c r="P53" s="31">
        <f>'obj 3.2 yoy'!O51-'obj 3.2 yoy'!O48</f>
        <v>9.4000000000000057</v>
      </c>
      <c r="Q53" s="31">
        <f>'obj 3.2 yoy'!P51-'obj 3.2 yoy'!P48</f>
        <v>7.1999999999999886</v>
      </c>
    </row>
    <row r="54" spans="1:17" x14ac:dyDescent="0.25">
      <c r="A54" s="53" t="s">
        <v>104</v>
      </c>
      <c r="B54" s="8">
        <v>2021</v>
      </c>
      <c r="C54" s="55" t="s">
        <v>167</v>
      </c>
      <c r="D54" s="55" t="str">
        <f t="shared" si="0"/>
        <v>May 2021</v>
      </c>
      <c r="E54" s="31">
        <f>'obj 3.2 yoy'!D52-'obj 3.2 yoy'!D49</f>
        <v>-3.2999999999999829</v>
      </c>
      <c r="F54" s="31">
        <f>'obj 3.2 yoy'!E52-'obj 3.2 yoy'!E49</f>
        <v>7.8000000000000114</v>
      </c>
      <c r="G54" s="31">
        <f>'obj 3.2 yoy'!F52-'obj 3.2 yoy'!F49</f>
        <v>18.900000000000006</v>
      </c>
      <c r="H54" s="31">
        <f>'obj 3.2 yoy'!G52-'obj 3.2 yoy'!G49</f>
        <v>2.7999999999999829</v>
      </c>
      <c r="I54" s="31">
        <f>'obj 3.2 yoy'!H52-'obj 3.2 yoy'!H49</f>
        <v>42.399999999999977</v>
      </c>
      <c r="J54" s="31">
        <f>'obj 3.2 yoy'!I52-'obj 3.2 yoy'!I49</f>
        <v>19.900000000000006</v>
      </c>
      <c r="K54" s="31">
        <f>'obj 3.2 yoy'!J52-'obj 3.2 yoy'!J49</f>
        <v>-8.5999999999999943</v>
      </c>
      <c r="L54" s="31">
        <f>'obj 3.2 yoy'!K52-'obj 3.2 yoy'!K49</f>
        <v>14.5</v>
      </c>
      <c r="M54" s="31">
        <f>'obj 3.2 yoy'!L52-'obj 3.2 yoy'!L49</f>
        <v>0.59999999999999432</v>
      </c>
      <c r="N54" s="31">
        <f>'obj 3.2 yoy'!M52-'obj 3.2 yoy'!M49</f>
        <v>8.6999999999999886</v>
      </c>
      <c r="O54" s="31">
        <f>'obj 3.2 yoy'!N52-'obj 3.2 yoy'!N49</f>
        <v>19.900000000000006</v>
      </c>
      <c r="P54" s="31">
        <f>'obj 3.2 yoy'!O52-'obj 3.2 yoy'!O49</f>
        <v>8.5999999999999943</v>
      </c>
      <c r="Q54" s="31">
        <f>'obj 3.2 yoy'!P52-'obj 3.2 yoy'!P49</f>
        <v>6.6999999999999886</v>
      </c>
    </row>
    <row r="55" spans="1:17" hidden="1" x14ac:dyDescent="0.25">
      <c r="A55" t="s">
        <v>60</v>
      </c>
      <c r="B55">
        <v>2021</v>
      </c>
      <c r="C55" t="s">
        <v>177</v>
      </c>
      <c r="D55" t="str">
        <f t="shared" si="0"/>
        <v>June 2021</v>
      </c>
      <c r="E55" s="30">
        <f>(('obj 3.2 yoy'!D53-'obj 3.2 yoy'!D50)/'obj 3.2 yoy'!D50)*100</f>
        <v>0.34458993797381116</v>
      </c>
      <c r="F55" s="30">
        <f>(('obj 3.2 yoy'!E53-'obj 3.2 yoy'!E50)/'obj 3.2 yoy'!E50)*100</f>
        <v>0.80604534005037509</v>
      </c>
      <c r="G55" s="30">
        <f>(('obj 3.2 yoy'!F53-'obj 3.2 yoy'!F50)/'obj 3.2 yoy'!F50)*100</f>
        <v>6.3463819691577799</v>
      </c>
      <c r="H55" s="30">
        <f>(('obj 3.2 yoy'!G53-'obj 3.2 yoy'!G50)/'obj 3.2 yoy'!G50)*100</f>
        <v>0.19255455712450764</v>
      </c>
      <c r="I55" s="30">
        <f>(('obj 3.2 yoy'!H53-'obj 3.2 yoy'!H50)/'obj 3.2 yoy'!H50)*100</f>
        <v>3.2537960954446854</v>
      </c>
      <c r="J55" s="30">
        <f>(('obj 3.2 yoy'!I53-'obj 3.2 yoy'!I50)/'obj 3.2 yoy'!I50)*100</f>
        <v>-2.2797288971041385</v>
      </c>
      <c r="K55" s="30">
        <f>(('obj 3.2 yoy'!J53-'obj 3.2 yoy'!J50)/'obj 3.2 yoy'!J50)*100</f>
        <v>4.5520231213872702</v>
      </c>
      <c r="L55" s="30">
        <f>(('obj 3.2 yoy'!K53-'obj 3.2 yoy'!K50)/'obj 3.2 yoy'!K50)*100</f>
        <v>0.2422774076317418</v>
      </c>
      <c r="M55" s="30">
        <f>(('obj 3.2 yoy'!L53-'obj 3.2 yoy'!L50)/'obj 3.2 yoy'!L50)*100</f>
        <v>0.26246719160104737</v>
      </c>
      <c r="N55" s="30">
        <f>(('obj 3.2 yoy'!M53-'obj 3.2 yoy'!M50)/'obj 3.2 yoy'!M50)*100</f>
        <v>0.17678255745433788</v>
      </c>
      <c r="O55" s="30">
        <f>(('obj 3.2 yoy'!N53-'obj 3.2 yoy'!N50)/'obj 3.2 yoy'!N50)*100</f>
        <v>0.5467800729040132</v>
      </c>
      <c r="P55" s="30">
        <f>(('obj 3.2 yoy'!O53-'obj 3.2 yoy'!O50)/'obj 3.2 yoy'!O50)*100</f>
        <v>1.1189634864546392</v>
      </c>
      <c r="Q55" s="30">
        <f>(('obj 3.2 yoy'!P53-'obj 3.2 yoy'!P50)/'obj 3.2 yoy'!P50)*100</f>
        <v>1.1342155009451869</v>
      </c>
    </row>
    <row r="56" spans="1:17" hidden="1" x14ac:dyDescent="0.25">
      <c r="A56" t="s">
        <v>85</v>
      </c>
      <c r="B56">
        <v>2021</v>
      </c>
      <c r="C56" t="s">
        <v>177</v>
      </c>
      <c r="D56" t="str">
        <f t="shared" si="0"/>
        <v>June 2021</v>
      </c>
      <c r="E56" s="30">
        <f>(('obj 3.2 yoy'!D54-'obj 3.2 yoy'!D51)/'obj 3.2 yoy'!D51)*100</f>
        <v>0.26881720430105999</v>
      </c>
      <c r="F56" s="30">
        <f>(('obj 3.2 yoy'!E54-'obj 3.2 yoy'!E51)/'obj 3.2 yoy'!E51)*100</f>
        <v>0.5873715124816391</v>
      </c>
      <c r="G56" s="30">
        <f>(('obj 3.2 yoy'!F54-'obj 3.2 yoy'!F51)/'obj 3.2 yoy'!F51)*100</f>
        <v>5.6647398843930707</v>
      </c>
      <c r="H56" s="30">
        <f>(('obj 3.2 yoy'!G54-'obj 3.2 yoy'!G51)/'obj 3.2 yoy'!G51)*100</f>
        <v>0</v>
      </c>
      <c r="I56" s="30">
        <f>(('obj 3.2 yoy'!H54-'obj 3.2 yoy'!H51)/'obj 3.2 yoy'!H51)*100</f>
        <v>2.0142180094786593</v>
      </c>
      <c r="J56" s="30">
        <f>(('obj 3.2 yoy'!I54-'obj 3.2 yoy'!I51)/'obj 3.2 yoy'!I51)*100</f>
        <v>-0.57971014492753625</v>
      </c>
      <c r="K56" s="30">
        <f>(('obj 3.2 yoy'!J54-'obj 3.2 yoy'!J51)/'obj 3.2 yoy'!J51)*100</f>
        <v>5.8258258258258193</v>
      </c>
      <c r="L56" s="30">
        <f>(('obj 3.2 yoy'!K54-'obj 3.2 yoy'!K51)/'obj 3.2 yoy'!K51)*100</f>
        <v>0.60277275467148883</v>
      </c>
      <c r="M56" s="30">
        <f>(('obj 3.2 yoy'!L54-'obj 3.2 yoy'!L51)/'obj 3.2 yoy'!L51)*100</f>
        <v>0.17256255392578829</v>
      </c>
      <c r="N56" s="30">
        <f>(('obj 3.2 yoy'!M54-'obj 3.2 yoy'!M51)/'obj 3.2 yoy'!M51)*100</f>
        <v>0.18159806295400205</v>
      </c>
      <c r="O56" s="30">
        <f>(('obj 3.2 yoy'!N54-'obj 3.2 yoy'!N51)/'obj 3.2 yoy'!N51)*100</f>
        <v>0.19736842105263905</v>
      </c>
      <c r="P56" s="30">
        <f>(('obj 3.2 yoy'!O54-'obj 3.2 yoy'!O51)/'obj 3.2 yoy'!O51)*100</f>
        <v>1.2857977790765733</v>
      </c>
      <c r="Q56" s="30">
        <f>(('obj 3.2 yoy'!P54-'obj 3.2 yoy'!P51)/'obj 3.2 yoy'!P51)*100</f>
        <v>1.2180267965895251</v>
      </c>
    </row>
    <row r="57" spans="1:17" hidden="1" x14ac:dyDescent="0.25">
      <c r="A57" t="s">
        <v>104</v>
      </c>
      <c r="B57">
        <v>2021</v>
      </c>
      <c r="C57" t="s">
        <v>177</v>
      </c>
      <c r="D57" t="str">
        <f t="shared" si="0"/>
        <v>June 2021</v>
      </c>
      <c r="E57" s="30">
        <f>(('obj 3.2 yoy'!D55-'obj 3.2 yoy'!D52)/'obj 3.2 yoy'!D52)*100</f>
        <v>0.27341079972657367</v>
      </c>
      <c r="F57" s="30">
        <f>(('obj 3.2 yoy'!E55-'obj 3.2 yoy'!E52)/'obj 3.2 yoy'!E52)*100</f>
        <v>0.74812967581047385</v>
      </c>
      <c r="G57" s="30">
        <f>(('obj 3.2 yoy'!F55-'obj 3.2 yoy'!F52)/'obj 3.2 yoy'!F52)*100</f>
        <v>6.1068702290076198</v>
      </c>
      <c r="H57" s="30">
        <f>(('obj 3.2 yoy'!G55-'obj 3.2 yoy'!G52)/'obj 3.2 yoy'!G52)*100</f>
        <v>6.4061499039073877E-2</v>
      </c>
      <c r="I57" s="30">
        <f>(('obj 3.2 yoy'!H55-'obj 3.2 yoy'!H52)/'obj 3.2 yoy'!H52)*100</f>
        <v>2.7979854504756578</v>
      </c>
      <c r="J57" s="30">
        <f>(('obj 3.2 yoy'!I55-'obj 3.2 yoy'!I52)/'obj 3.2 yoy'!I52)*100</f>
        <v>-1.4961101137043686</v>
      </c>
      <c r="K57" s="30">
        <f>(('obj 3.2 yoy'!J55-'obj 3.2 yoy'!J52)/'obj 3.2 yoy'!J52)*100</f>
        <v>5.0709939148073024</v>
      </c>
      <c r="L57" s="30">
        <f>(('obj 3.2 yoy'!K55-'obj 3.2 yoy'!K52)/'obj 3.2 yoy'!K52)*100</f>
        <v>0.36275695284159265</v>
      </c>
      <c r="M57" s="30">
        <f>(('obj 3.2 yoy'!L55-'obj 3.2 yoy'!L52)/'obj 3.2 yoy'!L52)*100</f>
        <v>0.26132404181184427</v>
      </c>
      <c r="N57" s="30">
        <f>(('obj 3.2 yoy'!M55-'obj 3.2 yoy'!M52)/'obj 3.2 yoy'!M52)*100</f>
        <v>0.17835909631391877</v>
      </c>
      <c r="O57" s="30">
        <f>(('obj 3.2 yoy'!N55-'obj 3.2 yoy'!N52)/'obj 3.2 yoy'!N52)*100</f>
        <v>0.43942247332077122</v>
      </c>
      <c r="P57" s="30">
        <f>(('obj 3.2 yoy'!O55-'obj 3.2 yoy'!O52)/'obj 3.2 yoy'!O52)*100</f>
        <v>1.1737089201877933</v>
      </c>
      <c r="Q57" s="30">
        <f>(('obj 3.2 yoy'!P55-'obj 3.2 yoy'!P52)/'obj 3.2 yoy'!P52)*100</f>
        <v>1.1823273179838243</v>
      </c>
    </row>
    <row r="58" spans="1:17" hidden="1" x14ac:dyDescent="0.25">
      <c r="A58" s="53" t="s">
        <v>60</v>
      </c>
      <c r="B58" s="8">
        <v>2022</v>
      </c>
      <c r="C58" s="55" t="s">
        <v>167</v>
      </c>
      <c r="D58" s="55" t="str">
        <f t="shared" si="0"/>
        <v>May 2022</v>
      </c>
      <c r="E58" s="31">
        <f>'obj 3.2 yoy'!D56-'obj 3.2 yoy'!D53</f>
        <v>7.3000000000000114</v>
      </c>
      <c r="F58" s="31">
        <f>'obj 3.2 yoy'!E56-'obj 3.2 yoy'!E53</f>
        <v>14.599999999999994</v>
      </c>
      <c r="G58" s="31">
        <f>'obj 3.2 yoy'!F56-'obj 3.2 yoy'!F53</f>
        <v>-17.900000000000006</v>
      </c>
      <c r="H58" s="31">
        <f>'obj 3.2 yoy'!G56-'obj 3.2 yoy'!G53</f>
        <v>8.5</v>
      </c>
      <c r="I58" s="31">
        <f>'obj 3.2 yoy'!H56-'obj 3.2 yoy'!H53</f>
        <v>19.5</v>
      </c>
      <c r="J58" s="31">
        <f>'obj 3.2 yoy'!I56-'obj 3.2 yoy'!I53</f>
        <v>9.4000000000000057</v>
      </c>
      <c r="K58" s="31">
        <f>'obj 3.2 yoy'!J56-'obj 3.2 yoy'!J53</f>
        <v>15.700000000000017</v>
      </c>
      <c r="L58" s="31">
        <f>'obj 3.2 yoy'!K56-'obj 3.2 yoy'!K53</f>
        <v>-0.5</v>
      </c>
      <c r="M58" s="31">
        <f>'obj 3.2 yoy'!L56-'obj 3.2 yoy'!L53</f>
        <v>4.3000000000000114</v>
      </c>
      <c r="N58" s="31">
        <f>'obj 3.2 yoy'!M56-'obj 3.2 yoy'!M53</f>
        <v>16.599999999999994</v>
      </c>
      <c r="O58" s="31">
        <f>'obj 3.2 yoy'!N56-'obj 3.2 yoy'!N53</f>
        <v>7.6999999999999886</v>
      </c>
      <c r="P58" s="31">
        <f>'obj 3.2 yoy'!O56-'obj 3.2 yoy'!O53</f>
        <v>8.7000000000000171</v>
      </c>
      <c r="Q58" s="31">
        <f>'obj 3.2 yoy'!P56-'obj 3.2 yoy'!P53</f>
        <v>10.300000000000011</v>
      </c>
    </row>
    <row r="59" spans="1:17" hidden="1" x14ac:dyDescent="0.25">
      <c r="A59" s="53" t="s">
        <v>85</v>
      </c>
      <c r="B59" s="8">
        <v>2022</v>
      </c>
      <c r="C59" s="55" t="s">
        <v>167</v>
      </c>
      <c r="D59" s="55" t="str">
        <f t="shared" si="0"/>
        <v>May 2022</v>
      </c>
      <c r="E59" s="31">
        <f>'obj 3.2 yoy'!D57-'obj 3.2 yoy'!D54</f>
        <v>7.5</v>
      </c>
      <c r="F59" s="31">
        <f>'obj 3.2 yoy'!E57-'obj 3.2 yoy'!E54</f>
        <v>15.699999999999989</v>
      </c>
      <c r="G59" s="31">
        <f>'obj 3.2 yoy'!F57-'obj 3.2 yoy'!F54</f>
        <v>-18.700000000000017</v>
      </c>
      <c r="H59" s="31">
        <f>'obj 3.2 yoy'!G57-'obj 3.2 yoy'!G54</f>
        <v>8.9000000000000057</v>
      </c>
      <c r="I59" s="31">
        <f>'obj 3.2 yoy'!H57-'obj 3.2 yoy'!H54</f>
        <v>17.300000000000011</v>
      </c>
      <c r="J59" s="31">
        <f>'obj 3.2 yoy'!I57-'obj 3.2 yoy'!I54</f>
        <v>3</v>
      </c>
      <c r="K59" s="31">
        <f>'obj 3.2 yoy'!J57-'obj 3.2 yoy'!J54</f>
        <v>27</v>
      </c>
      <c r="L59" s="31">
        <f>'obj 3.2 yoy'!K57-'obj 3.2 yoy'!K54</f>
        <v>-2.8000000000000114</v>
      </c>
      <c r="M59" s="31">
        <f>'obj 3.2 yoy'!L57-'obj 3.2 yoy'!L54</f>
        <v>5.1000000000000085</v>
      </c>
      <c r="N59" s="31">
        <f>'obj 3.2 yoy'!M57-'obj 3.2 yoy'!M54</f>
        <v>15.900000000000006</v>
      </c>
      <c r="O59" s="31">
        <f>'obj 3.2 yoy'!N57-'obj 3.2 yoy'!N54</f>
        <v>6.1999999999999886</v>
      </c>
      <c r="P59" s="31">
        <f>'obj 3.2 yoy'!O57-'obj 3.2 yoy'!O54</f>
        <v>11.599999999999994</v>
      </c>
      <c r="Q59" s="31">
        <f>'obj 3.2 yoy'!P57-'obj 3.2 yoy'!P54</f>
        <v>11.300000000000011</v>
      </c>
    </row>
    <row r="60" spans="1:17" x14ac:dyDescent="0.25">
      <c r="A60" s="53" t="s">
        <v>104</v>
      </c>
      <c r="B60" s="8">
        <v>2022</v>
      </c>
      <c r="C60" s="55" t="s">
        <v>167</v>
      </c>
      <c r="D60" s="55" t="str">
        <f t="shared" si="0"/>
        <v>May 2022</v>
      </c>
      <c r="E60" s="31">
        <f>'obj 3.2 yoy'!D58-'obj 3.2 yoy'!D55</f>
        <v>7.4000000000000057</v>
      </c>
      <c r="F60" s="31">
        <f>'obj 3.2 yoy'!E58-'obj 3.2 yoy'!E55</f>
        <v>15</v>
      </c>
      <c r="G60" s="31">
        <f>'obj 3.2 yoy'!F58-'obj 3.2 yoy'!F55</f>
        <v>-18.299999999999983</v>
      </c>
      <c r="H60" s="31">
        <f>'obj 3.2 yoy'!G58-'obj 3.2 yoy'!G55</f>
        <v>8.7000000000000171</v>
      </c>
      <c r="I60" s="31">
        <f>'obj 3.2 yoy'!H58-'obj 3.2 yoy'!H55</f>
        <v>18.700000000000017</v>
      </c>
      <c r="J60" s="31">
        <f>'obj 3.2 yoy'!I58-'obj 3.2 yoy'!I55</f>
        <v>6.4000000000000057</v>
      </c>
      <c r="K60" s="31">
        <f>'obj 3.2 yoy'!J58-'obj 3.2 yoy'!J55</f>
        <v>19.5</v>
      </c>
      <c r="L60" s="31">
        <f>'obj 3.2 yoy'!K58-'obj 3.2 yoy'!K55</f>
        <v>-1.3000000000000114</v>
      </c>
      <c r="M60" s="31">
        <f>'obj 3.2 yoy'!L58-'obj 3.2 yoy'!L55</f>
        <v>4.6000000000000085</v>
      </c>
      <c r="N60" s="31">
        <f>'obj 3.2 yoy'!M58-'obj 3.2 yoy'!M55</f>
        <v>16.400000000000006</v>
      </c>
      <c r="O60" s="31">
        <f>'obj 3.2 yoy'!N58-'obj 3.2 yoy'!N55</f>
        <v>7.0999999999999943</v>
      </c>
      <c r="P60" s="31">
        <f>'obj 3.2 yoy'!O58-'obj 3.2 yoy'!O55</f>
        <v>10.099999999999994</v>
      </c>
      <c r="Q60" s="31">
        <f>'obj 3.2 yoy'!P58-'obj 3.2 yoy'!P55</f>
        <v>10.700000000000017</v>
      </c>
    </row>
    <row r="61" spans="1:17" hidden="1" x14ac:dyDescent="0.25">
      <c r="A61" t="s">
        <v>60</v>
      </c>
      <c r="B61">
        <v>2022</v>
      </c>
      <c r="C61" t="s">
        <v>177</v>
      </c>
      <c r="D61" t="str">
        <f t="shared" si="0"/>
        <v>June 2022</v>
      </c>
      <c r="E61" s="30">
        <f>(('obj 3.2 yoy'!D59-'obj 3.2 yoy'!D56)/'obj 3.2 yoy'!D56)*100</f>
        <v>0.58862001308044842</v>
      </c>
      <c r="F61" s="30">
        <f>(('obj 3.2 yoy'!E59-'obj 3.2 yoy'!E56)/'obj 3.2 yoy'!E56)*100</f>
        <v>1.1644154634373545</v>
      </c>
      <c r="G61" s="30">
        <f>(('obj 3.2 yoy'!F59-'obj 3.2 yoy'!F56)/'obj 3.2 yoy'!F56)*100</f>
        <v>5.0805452292441062</v>
      </c>
      <c r="H61" s="30">
        <f>(('obj 3.2 yoy'!G59-'obj 3.2 yoy'!G56)/'obj 3.2 yoy'!G56)*100</f>
        <v>0.48602673147023778</v>
      </c>
      <c r="I61" s="30">
        <f>(('obj 3.2 yoy'!H59-'obj 3.2 yoy'!H56)/'obj 3.2 yoy'!H56)*100</f>
        <v>-0.85755121486422636</v>
      </c>
      <c r="J61" s="30">
        <f>(('obj 3.2 yoy'!I59-'obj 3.2 yoy'!I56)/'obj 3.2 yoy'!I56)*100</f>
        <v>-1.3095238095238029</v>
      </c>
      <c r="K61" s="30">
        <f>(('obj 3.2 yoy'!J59-'obj 3.2 yoy'!J56)/'obj 3.2 yoy'!J56)*100</f>
        <v>4.301745635910228</v>
      </c>
      <c r="L61" s="30">
        <f>(('obj 3.2 yoy'!K59-'obj 3.2 yoy'!K56)/'obj 3.2 yoy'!K56)*100</f>
        <v>-0.24242424242424584</v>
      </c>
      <c r="M61" s="30">
        <f>(('obj 3.2 yoy'!L59-'obj 3.2 yoy'!L56)/'obj 3.2 yoy'!L56)*100</f>
        <v>0.16820857863750094</v>
      </c>
      <c r="N61" s="30">
        <f>(('obj 3.2 yoy'!M59-'obj 3.2 yoy'!M56)/'obj 3.2 yoy'!M56)*100</f>
        <v>1.2325830653804992</v>
      </c>
      <c r="O61" s="30">
        <f>(('obj 3.2 yoy'!N59-'obj 3.2 yoy'!N56)/'obj 3.2 yoy'!N56)*100</f>
        <v>0.57736720554272514</v>
      </c>
      <c r="P61" s="30">
        <f>(('obj 3.2 yoy'!O59-'obj 3.2 yoy'!O56)/'obj 3.2 yoy'!O56)*100</f>
        <v>0.8314855875831485</v>
      </c>
      <c r="Q61" s="30">
        <f>(('obj 3.2 yoy'!P59-'obj 3.2 yoy'!P56)/'obj 3.2 yoy'!P56)*100</f>
        <v>0.93676814988290047</v>
      </c>
    </row>
    <row r="62" spans="1:17" hidden="1" x14ac:dyDescent="0.25">
      <c r="A62" t="s">
        <v>85</v>
      </c>
      <c r="B62">
        <v>2022</v>
      </c>
      <c r="C62" t="s">
        <v>177</v>
      </c>
      <c r="D62" t="str">
        <f t="shared" si="0"/>
        <v>June 2022</v>
      </c>
      <c r="E62" s="30">
        <f>(('obj 3.2 yoy'!D60-'obj 3.2 yoy'!D57)/'obj 3.2 yoy'!D57)*100</f>
        <v>0.51052967453733977</v>
      </c>
      <c r="F62" s="30">
        <f>(('obj 3.2 yoy'!E60-'obj 3.2 yoy'!E57)/'obj 3.2 yoy'!E57)*100</f>
        <v>0.99457504520796447</v>
      </c>
      <c r="G62" s="30">
        <f>(('obj 3.2 yoy'!F60-'obj 3.2 yoy'!F57)/'obj 3.2 yoy'!F57)*100</f>
        <v>5.3016453382084201</v>
      </c>
      <c r="H62" s="30">
        <f>(('obj 3.2 yoy'!G60-'obj 3.2 yoy'!G57)/'obj 3.2 yoy'!G57)*100</f>
        <v>0.60459492140266025</v>
      </c>
      <c r="I62" s="30">
        <f>(('obj 3.2 yoy'!H60-'obj 3.2 yoy'!H57)/'obj 3.2 yoy'!H57)*100</f>
        <v>-0.47493403693931702</v>
      </c>
      <c r="J62" s="30">
        <f>(('obj 3.2 yoy'!I60-'obj 3.2 yoy'!I57)/'obj 3.2 yoy'!I57)*100</f>
        <v>-0.22922636103152186</v>
      </c>
      <c r="K62" s="30">
        <f>(('obj 3.2 yoy'!J60-'obj 3.2 yoy'!J57)/'obj 3.2 yoy'!J57)*100</f>
        <v>4.0846456692913442</v>
      </c>
      <c r="L62" s="30">
        <f>(('obj 3.2 yoy'!K60-'obj 3.2 yoy'!K57)/'obj 3.2 yoy'!K57)*100</f>
        <v>-0.30469226081657524</v>
      </c>
      <c r="M62" s="30">
        <f>(('obj 3.2 yoy'!L60-'obj 3.2 yoy'!L57)/'obj 3.2 yoy'!L57)*100</f>
        <v>0.16501650165016735</v>
      </c>
      <c r="N62" s="30">
        <f>(('obj 3.2 yoy'!M60-'obj 3.2 yoy'!M57)/'obj 3.2 yoy'!M57)*100</f>
        <v>1.1576626240352779</v>
      </c>
      <c r="O62" s="30">
        <f>(('obj 3.2 yoy'!N60-'obj 3.2 yoy'!N57)/'obj 3.2 yoy'!N57)*100</f>
        <v>0.37854889589905005</v>
      </c>
      <c r="P62" s="30">
        <f>(('obj 3.2 yoy'!O60-'obj 3.2 yoy'!O57)/'obj 3.2 yoy'!O57)*100</f>
        <v>0.75716603569497332</v>
      </c>
      <c r="Q62" s="30">
        <f>(('obj 3.2 yoy'!P60-'obj 3.2 yoy'!P57)/'obj 3.2 yoy'!P57)*100</f>
        <v>1.0140845070422599</v>
      </c>
    </row>
    <row r="63" spans="1:17" hidden="1" x14ac:dyDescent="0.25">
      <c r="A63" t="s">
        <v>104</v>
      </c>
      <c r="B63">
        <v>2022</v>
      </c>
      <c r="C63" t="s">
        <v>177</v>
      </c>
      <c r="D63" t="str">
        <f t="shared" si="0"/>
        <v>June 2022</v>
      </c>
      <c r="E63" s="30">
        <f>(('obj 3.2 yoy'!D61-'obj 3.2 yoy'!D58)/'obj 3.2 yoy'!D58)*100</f>
        <v>0.58403634003893945</v>
      </c>
      <c r="F63" s="30">
        <f>(('obj 3.2 yoy'!E61-'obj 3.2 yoy'!E58)/'obj 3.2 yoy'!E58)*100</f>
        <v>1.1059907834101408</v>
      </c>
      <c r="G63" s="30">
        <f>(('obj 3.2 yoy'!F61-'obj 3.2 yoy'!F58)/'obj 3.2 yoy'!F58)*100</f>
        <v>5.172413793103452</v>
      </c>
      <c r="H63" s="30">
        <f>(('obj 3.2 yoy'!G61-'obj 3.2 yoy'!G58)/'obj 3.2 yoy'!G58)*100</f>
        <v>0.54578532443905736</v>
      </c>
      <c r="I63" s="30">
        <f>(('obj 3.2 yoy'!H61-'obj 3.2 yoy'!H58)/'obj 3.2 yoy'!H58)*100</f>
        <v>-0.74110671936758887</v>
      </c>
      <c r="J63" s="30">
        <f>(('obj 3.2 yoy'!I61-'obj 3.2 yoy'!I58)/'obj 3.2 yoy'!I58)*100</f>
        <v>-0.76023391812866159</v>
      </c>
      <c r="K63" s="30">
        <f>(('obj 3.2 yoy'!J61-'obj 3.2 yoy'!J58)/'obj 3.2 yoy'!J58)*100</f>
        <v>4.2309891366495167</v>
      </c>
      <c r="L63" s="30">
        <f>(('obj 3.2 yoy'!K61-'obj 3.2 yoy'!K58)/'obj 3.2 yoy'!K58)*100</f>
        <v>-0.24286581663629467</v>
      </c>
      <c r="M63" s="30">
        <f>(('obj 3.2 yoy'!L61-'obj 3.2 yoy'!L58)/'obj 3.2 yoy'!L58)*100</f>
        <v>0.16708437761069578</v>
      </c>
      <c r="N63" s="30">
        <f>(('obj 3.2 yoy'!M61-'obj 3.2 yoy'!M58)/'obj 3.2 yoy'!M58)*100</f>
        <v>1.1898323418063756</v>
      </c>
      <c r="O63" s="30">
        <f>(('obj 3.2 yoy'!N61-'obj 3.2 yoy'!N58)/'obj 3.2 yoy'!N58)*100</f>
        <v>0.47875523638540479</v>
      </c>
      <c r="P63" s="30">
        <f>(('obj 3.2 yoy'!O61-'obj 3.2 yoy'!O58)/'obj 3.2 yoy'!O58)*100</f>
        <v>0.76712328767123594</v>
      </c>
      <c r="Q63" s="30">
        <f>(('obj 3.2 yoy'!P61-'obj 3.2 yoy'!P58)/'obj 3.2 yoy'!P58)*100</f>
        <v>0.92325447201384547</v>
      </c>
    </row>
    <row r="64" spans="1:17" hidden="1" x14ac:dyDescent="0.25">
      <c r="A64" s="53" t="s">
        <v>60</v>
      </c>
      <c r="B64" s="8">
        <v>2023</v>
      </c>
      <c r="C64" s="55" t="s">
        <v>167</v>
      </c>
      <c r="D64" s="55" t="str">
        <f t="shared" si="0"/>
        <v>May 2023</v>
      </c>
      <c r="E64" s="31">
        <f>'obj 3.2 yoy'!D62-'obj 3.2 yoy'!D59</f>
        <v>19.399999999999977</v>
      </c>
      <c r="F64" s="31">
        <f>'obj 3.2 yoy'!E62-'obj 3.2 yoy'!E59</f>
        <v>-5.6999999999999886</v>
      </c>
      <c r="G64" s="31">
        <f>'obj 3.2 yoy'!F62-'obj 3.2 yoy'!F59</f>
        <v>1.4000000000000057</v>
      </c>
      <c r="H64" s="31">
        <f>'obj 3.2 yoy'!G62-'obj 3.2 yoy'!G59</f>
        <v>14.199999999999989</v>
      </c>
      <c r="I64" s="31">
        <f>'obj 3.2 yoy'!H62-'obj 3.2 yoy'!H59</f>
        <v>-34.799999999999983</v>
      </c>
      <c r="J64" s="31">
        <f>'obj 3.2 yoy'!I62-'obj 3.2 yoy'!I59</f>
        <v>3.1999999999999886</v>
      </c>
      <c r="K64" s="31">
        <f>'obj 3.2 yoy'!J62-'obj 3.2 yoy'!J59</f>
        <v>-18.600000000000023</v>
      </c>
      <c r="L64" s="31">
        <f>'obj 3.2 yoy'!K62-'obj 3.2 yoy'!K59</f>
        <v>10.300000000000011</v>
      </c>
      <c r="M64" s="31">
        <f>'obj 3.2 yoy'!L62-'obj 3.2 yoy'!L59</f>
        <v>2.8000000000000114</v>
      </c>
      <c r="N64" s="31">
        <f>'obj 3.2 yoy'!M62-'obj 3.2 yoy'!M59</f>
        <v>32.099999999999994</v>
      </c>
      <c r="O64" s="31">
        <f>'obj 3.2 yoy'!N62-'obj 3.2 yoy'!N59</f>
        <v>4.5</v>
      </c>
      <c r="P64" s="31">
        <f>'obj 3.2 yoy'!O62-'obj 3.2 yoy'!O59</f>
        <v>9.1999999999999886</v>
      </c>
      <c r="Q64" s="31">
        <f>'obj 3.2 yoy'!P62-'obj 3.2 yoy'!P59</f>
        <v>4.4000000000000057</v>
      </c>
    </row>
    <row r="65" spans="1:17" hidden="1" x14ac:dyDescent="0.25">
      <c r="A65" s="53" t="s">
        <v>85</v>
      </c>
      <c r="B65" s="8">
        <v>2023</v>
      </c>
      <c r="C65" s="55" t="s">
        <v>167</v>
      </c>
      <c r="D65" s="55" t="str">
        <f t="shared" si="0"/>
        <v>May 2023</v>
      </c>
      <c r="E65" s="31">
        <f>'obj 3.2 yoy'!D63-'obj 3.2 yoy'!D60</f>
        <v>17.199999999999989</v>
      </c>
      <c r="F65" s="31">
        <f>'obj 3.2 yoy'!E63-'obj 3.2 yoy'!E60</f>
        <v>-4</v>
      </c>
      <c r="G65" s="31">
        <f>'obj 3.2 yoy'!F63-'obj 3.2 yoy'!F60</f>
        <v>3.8999999999999773</v>
      </c>
      <c r="H65" s="31">
        <f>'obj 3.2 yoy'!G63-'obj 3.2 yoy'!G60</f>
        <v>13</v>
      </c>
      <c r="I65" s="31">
        <f>'obj 3.2 yoy'!H63-'obj 3.2 yoy'!H60</f>
        <v>-24.199999999999989</v>
      </c>
      <c r="J65" s="31">
        <f>'obj 3.2 yoy'!I63-'obj 3.2 yoy'!I60</f>
        <v>1.7000000000000171</v>
      </c>
      <c r="K65" s="31">
        <f>'obj 3.2 yoy'!J63-'obj 3.2 yoy'!J60</f>
        <v>-26.5</v>
      </c>
      <c r="L65" s="31">
        <f>'obj 3.2 yoy'!K63-'obj 3.2 yoy'!K60</f>
        <v>13.300000000000011</v>
      </c>
      <c r="M65" s="31">
        <f>'obj 3.2 yoy'!L63-'obj 3.2 yoy'!L60</f>
        <v>2.7999999999999972</v>
      </c>
      <c r="N65" s="31">
        <f>'obj 3.2 yoy'!M63-'obj 3.2 yoy'!M60</f>
        <v>28.400000000000006</v>
      </c>
      <c r="O65" s="31">
        <f>'obj 3.2 yoy'!N63-'obj 3.2 yoy'!N60</f>
        <v>6.8000000000000114</v>
      </c>
      <c r="P65" s="31">
        <f>'obj 3.2 yoy'!O63-'obj 3.2 yoy'!O60</f>
        <v>11.399999999999977</v>
      </c>
      <c r="Q65" s="31">
        <f>'obj 3.2 yoy'!P63-'obj 3.2 yoy'!P60</f>
        <v>3.7999999999999829</v>
      </c>
    </row>
    <row r="66" spans="1:17" x14ac:dyDescent="0.25">
      <c r="A66" s="53" t="s">
        <v>104</v>
      </c>
      <c r="B66" s="8">
        <v>2023</v>
      </c>
      <c r="C66" s="55" t="s">
        <v>167</v>
      </c>
      <c r="D66" s="55" t="str">
        <f t="shared" si="0"/>
        <v>May 2023</v>
      </c>
      <c r="E66" s="31">
        <f>'obj 3.2 yoy'!D64-'obj 3.2 yoy'!D61</f>
        <v>18.699999999999989</v>
      </c>
      <c r="F66" s="31">
        <f>'obj 3.2 yoy'!E64-'obj 3.2 yoy'!E61</f>
        <v>-5.0999999999999943</v>
      </c>
      <c r="G66" s="31">
        <f>'obj 3.2 yoy'!F64-'obj 3.2 yoy'!F61</f>
        <v>2.3999999999999773</v>
      </c>
      <c r="H66" s="31">
        <f>'obj 3.2 yoy'!G64-'obj 3.2 yoy'!G61</f>
        <v>13.699999999999989</v>
      </c>
      <c r="I66" s="31">
        <f>'obj 3.2 yoy'!H64-'obj 3.2 yoy'!H61</f>
        <v>-30.900000000000006</v>
      </c>
      <c r="J66" s="31">
        <f>'obj 3.2 yoy'!I64-'obj 3.2 yoy'!I61</f>
        <v>2.5</v>
      </c>
      <c r="K66" s="31">
        <f>'obj 3.2 yoy'!J64-'obj 3.2 yoy'!J61</f>
        <v>-21.300000000000011</v>
      </c>
      <c r="L66" s="31">
        <f>'obj 3.2 yoy'!K64-'obj 3.2 yoy'!K61</f>
        <v>11.299999999999983</v>
      </c>
      <c r="M66" s="31">
        <f>'obj 3.2 yoy'!L64-'obj 3.2 yoy'!L61</f>
        <v>2.7999999999999972</v>
      </c>
      <c r="N66" s="31">
        <f>'obj 3.2 yoy'!M64-'obj 3.2 yoy'!M61</f>
        <v>30.900000000000006</v>
      </c>
      <c r="O66" s="31">
        <f>'obj 3.2 yoy'!N64-'obj 3.2 yoy'!N61</f>
        <v>5.5</v>
      </c>
      <c r="P66" s="31">
        <f>'obj 3.2 yoy'!O64-'obj 3.2 yoy'!O61</f>
        <v>10.299999999999983</v>
      </c>
      <c r="Q66" s="31">
        <f>'obj 3.2 yoy'!P64-'obj 3.2 yoy'!P61</f>
        <v>4.1999999999999886</v>
      </c>
    </row>
  </sheetData>
  <autoFilter ref="A3:Q66" xr:uid="{1B424ECE-E0A4-4F17-ADC1-024AAA2C53AC}">
    <filterColumn colId="0">
      <filters>
        <filter val="Rural+Urban"/>
      </filters>
    </filterColumn>
    <filterColumn colId="2">
      <filters>
        <filter val="May"/>
      </filters>
    </filterColumn>
    <filterColumn colId="3">
      <filters>
        <filter val="June 2014"/>
        <filter val="June 2015"/>
        <filter val="June 2016"/>
        <filter val="June 2017"/>
        <filter val="June 2018"/>
        <filter val="June 2019"/>
        <filter val="June 2020"/>
        <filter val="June 2021"/>
        <filter val="June 2022"/>
        <filter val="May 2014"/>
        <filter val="May 2015"/>
        <filter val="May 2016"/>
        <filter val="May 2017"/>
        <filter val="May 2018"/>
        <filter val="May 2019"/>
        <filter val="May 2020"/>
        <filter val="May 2021"/>
        <filter val="May 2022"/>
        <filter val="May 2023"/>
      </filters>
    </filterColumn>
  </autoFilter>
  <mergeCells count="1">
    <mergeCell ref="H1:L1"/>
  </mergeCells>
  <conditionalFormatting sqref="E10:Q12 E16:Q18 E22:Q24 E28:Q30 E34:Q36 E40:Q42 E46:Q48 E52:Q54 E58:Q60 E64:Q66">
    <cfRule type="colorScale" priority="20">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73A11-B275-4468-86D4-4545C024ABF9}">
  <dimension ref="A1:XEQ40"/>
  <sheetViews>
    <sheetView workbookViewId="0">
      <pane xSplit="3" ySplit="1" topLeftCell="I2" activePane="bottomRight" state="frozen"/>
      <selection pane="topRight" activeCell="D1" sqref="D1"/>
      <selection pane="bottomLeft" activeCell="A2" sqref="A2"/>
      <selection pane="bottomRight" activeCell="I5" sqref="I5"/>
    </sheetView>
  </sheetViews>
  <sheetFormatPr defaultRowHeight="15" x14ac:dyDescent="0.25"/>
  <cols>
    <col min="1" max="1" width="11.28515625" bestFit="1" customWidth="1"/>
    <col min="2" max="2" width="7.28515625" bestFit="1" customWidth="1"/>
    <col min="3" max="3" width="9.7109375" bestFit="1" customWidth="1"/>
    <col min="4" max="4" width="23.140625" bestFit="1" customWidth="1"/>
    <col min="5" max="5" width="16.28515625" bestFit="1" customWidth="1"/>
    <col min="6" max="6" width="6.28515625" bestFit="1" customWidth="1"/>
    <col min="7" max="7" width="20.42578125" bestFit="1" customWidth="1"/>
    <col min="8" max="8" width="14.85546875" bestFit="1" customWidth="1"/>
    <col min="9" max="9" width="8.42578125" bestFit="1" customWidth="1"/>
    <col min="10" max="10" width="13.42578125" bestFit="1" customWidth="1"/>
    <col min="11" max="11" width="22.28515625" bestFit="1" customWidth="1"/>
    <col min="12" max="12" width="26.28515625" bestFit="1" customWidth="1"/>
    <col min="13" max="13" width="8.85546875" bestFit="1" customWidth="1"/>
    <col min="14" max="14" width="26.28515625" bestFit="1" customWidth="1"/>
    <col min="15" max="15" width="37.140625" bestFit="1" customWidth="1"/>
    <col min="16" max="16" width="22.140625" bestFit="1" customWidth="1"/>
  </cols>
  <sheetData>
    <row r="1" spans="1:1011 1025:2035 2049:3059 3073:4083 4097:5107 5121:6131 6145:7155 7169:8179 8193:9203 9217:10227 10241:11251 11265:12275 12289:13299 13313:14323 14337:15347 15361:16371" ht="15.75" x14ac:dyDescent="0.25">
      <c r="A1" s="47" t="s">
        <v>30</v>
      </c>
      <c r="B1" s="1" t="s">
        <v>31</v>
      </c>
      <c r="C1" s="49" t="s">
        <v>32</v>
      </c>
      <c r="D1" s="46" t="s">
        <v>33</v>
      </c>
      <c r="E1" s="46" t="s">
        <v>34</v>
      </c>
      <c r="F1" s="46" t="s">
        <v>35</v>
      </c>
      <c r="G1" s="46" t="s">
        <v>36</v>
      </c>
      <c r="H1" s="46" t="s">
        <v>37</v>
      </c>
      <c r="I1" s="46" t="s">
        <v>38</v>
      </c>
      <c r="J1" s="46" t="s">
        <v>39</v>
      </c>
      <c r="K1" s="46" t="s">
        <v>40</v>
      </c>
      <c r="L1" s="46" t="s">
        <v>41</v>
      </c>
      <c r="M1" s="46" t="s">
        <v>42</v>
      </c>
      <c r="N1" s="46" t="s">
        <v>43</v>
      </c>
      <c r="O1" s="46" t="s">
        <v>44</v>
      </c>
      <c r="P1" s="46" t="s">
        <v>45</v>
      </c>
    </row>
    <row r="2" spans="1:1011 1025:2035 2049:3059 3073:4083 4097:5107 5121:6131 6145:7155 7169:8179 8193:9203 9217:10227 10241:11251 11265:12275 12289:13299 13313:14323 14337:15347 15361:16371" s="7" customFormat="1" x14ac:dyDescent="0.25">
      <c r="A2" s="48" t="s">
        <v>60</v>
      </c>
      <c r="B2">
        <v>2022</v>
      </c>
      <c r="C2" s="50" t="s">
        <v>167</v>
      </c>
      <c r="D2" s="7">
        <v>152.9</v>
      </c>
      <c r="E2" s="7">
        <v>214.7</v>
      </c>
      <c r="F2" s="7">
        <v>161.4</v>
      </c>
      <c r="G2" s="7">
        <v>164.6</v>
      </c>
      <c r="H2" s="7">
        <v>209.9</v>
      </c>
      <c r="I2" s="7">
        <v>168</v>
      </c>
      <c r="J2" s="7">
        <v>160.4</v>
      </c>
      <c r="K2" s="7">
        <v>165</v>
      </c>
      <c r="L2" s="7">
        <v>118.9</v>
      </c>
      <c r="M2" s="7">
        <v>186.6</v>
      </c>
      <c r="N2" s="7">
        <v>173.2</v>
      </c>
      <c r="O2" s="7">
        <v>180.4</v>
      </c>
      <c r="P2" s="7">
        <v>170.8</v>
      </c>
      <c r="Q2" s="48"/>
      <c r="R2"/>
      <c r="S2" s="50"/>
      <c r="AG2" s="48"/>
      <c r="AH2"/>
      <c r="AI2" s="50"/>
      <c r="AW2" s="48"/>
      <c r="AX2"/>
      <c r="AY2" s="50"/>
      <c r="BM2" s="48"/>
      <c r="BN2"/>
      <c r="BO2" s="50"/>
      <c r="CC2" s="48"/>
      <c r="CD2"/>
      <c r="CE2" s="50"/>
      <c r="CS2" s="48"/>
      <c r="CT2"/>
      <c r="CU2" s="50"/>
      <c r="DI2" s="48"/>
      <c r="DJ2"/>
      <c r="DK2" s="50"/>
      <c r="DY2" s="48"/>
      <c r="DZ2"/>
      <c r="EA2" s="50"/>
      <c r="EO2" s="48"/>
      <c r="EP2"/>
      <c r="EQ2" s="50"/>
      <c r="FE2" s="48"/>
      <c r="FF2"/>
      <c r="FG2" s="50"/>
      <c r="FU2" s="48"/>
      <c r="FV2"/>
      <c r="FW2" s="50"/>
      <c r="GK2" s="48"/>
      <c r="GL2"/>
      <c r="GM2" s="50"/>
      <c r="HA2" s="48"/>
      <c r="HB2"/>
      <c r="HC2" s="50"/>
      <c r="HQ2" s="48"/>
      <c r="HR2"/>
      <c r="HS2" s="50"/>
      <c r="IG2" s="48"/>
      <c r="IH2"/>
      <c r="II2" s="50"/>
      <c r="IW2" s="48"/>
      <c r="IX2"/>
      <c r="IY2" s="50"/>
      <c r="JM2" s="48"/>
      <c r="JN2"/>
      <c r="JO2" s="50"/>
      <c r="KC2" s="48"/>
      <c r="KD2"/>
      <c r="KE2" s="50"/>
      <c r="KS2" s="48"/>
      <c r="KT2"/>
      <c r="KU2" s="50"/>
      <c r="LI2" s="48"/>
      <c r="LJ2"/>
      <c r="LK2" s="50"/>
      <c r="LY2" s="48"/>
      <c r="LZ2"/>
      <c r="MA2" s="50"/>
      <c r="MO2" s="48"/>
      <c r="MP2"/>
      <c r="MQ2" s="50"/>
      <c r="NE2" s="48"/>
      <c r="NF2"/>
      <c r="NG2" s="50"/>
      <c r="NU2" s="48"/>
      <c r="NV2"/>
      <c r="NW2" s="50"/>
      <c r="OK2" s="48"/>
      <c r="OL2"/>
      <c r="OM2" s="50"/>
      <c r="PA2" s="48"/>
      <c r="PB2"/>
      <c r="PC2" s="50"/>
      <c r="PQ2" s="48"/>
      <c r="PR2"/>
      <c r="PS2" s="50"/>
      <c r="QG2" s="48"/>
      <c r="QH2"/>
      <c r="QI2" s="50"/>
      <c r="QW2" s="48"/>
      <c r="QX2"/>
      <c r="QY2" s="50"/>
      <c r="RM2" s="48"/>
      <c r="RN2"/>
      <c r="RO2" s="50"/>
      <c r="SC2" s="48"/>
      <c r="SD2"/>
      <c r="SE2" s="50"/>
      <c r="SS2" s="48"/>
      <c r="ST2"/>
      <c r="SU2" s="50"/>
      <c r="TI2" s="48"/>
      <c r="TJ2"/>
      <c r="TK2" s="50"/>
      <c r="TY2" s="48"/>
      <c r="TZ2"/>
      <c r="UA2" s="50"/>
      <c r="UO2" s="48"/>
      <c r="UP2"/>
      <c r="UQ2" s="50"/>
      <c r="VE2" s="48"/>
      <c r="VF2"/>
      <c r="VG2" s="50"/>
      <c r="VU2" s="48"/>
      <c r="VV2"/>
      <c r="VW2" s="50"/>
      <c r="WK2" s="48"/>
      <c r="WL2"/>
      <c r="WM2" s="50"/>
      <c r="XA2" s="48"/>
      <c r="XB2"/>
      <c r="XC2" s="50"/>
      <c r="XQ2" s="48"/>
      <c r="XR2"/>
      <c r="XS2" s="50"/>
      <c r="YG2" s="48"/>
      <c r="YH2"/>
      <c r="YI2" s="50"/>
      <c r="YW2" s="48"/>
      <c r="YX2"/>
      <c r="YY2" s="50"/>
      <c r="ZM2" s="48"/>
      <c r="ZN2"/>
      <c r="ZO2" s="50"/>
      <c r="AAC2" s="48"/>
      <c r="AAD2"/>
      <c r="AAE2" s="50"/>
      <c r="AAS2" s="48"/>
      <c r="AAT2"/>
      <c r="AAU2" s="50"/>
      <c r="ABI2" s="48"/>
      <c r="ABJ2"/>
      <c r="ABK2" s="50"/>
      <c r="ABY2" s="48"/>
      <c r="ABZ2"/>
      <c r="ACA2" s="50"/>
      <c r="ACO2" s="48"/>
      <c r="ACP2"/>
      <c r="ACQ2" s="50"/>
      <c r="ADE2" s="48"/>
      <c r="ADF2"/>
      <c r="ADG2" s="50"/>
      <c r="ADU2" s="48"/>
      <c r="ADV2"/>
      <c r="ADW2" s="50"/>
      <c r="AEK2" s="48"/>
      <c r="AEL2"/>
      <c r="AEM2" s="50"/>
      <c r="AFA2" s="48"/>
      <c r="AFB2"/>
      <c r="AFC2" s="50"/>
      <c r="AFQ2" s="48"/>
      <c r="AFR2"/>
      <c r="AFS2" s="50"/>
      <c r="AGG2" s="48"/>
      <c r="AGH2"/>
      <c r="AGI2" s="50"/>
      <c r="AGW2" s="48"/>
      <c r="AGX2"/>
      <c r="AGY2" s="50"/>
      <c r="AHM2" s="48"/>
      <c r="AHN2"/>
      <c r="AHO2" s="50"/>
      <c r="AIC2" s="48"/>
      <c r="AID2"/>
      <c r="AIE2" s="50"/>
      <c r="AIS2" s="48"/>
      <c r="AIT2"/>
      <c r="AIU2" s="50"/>
      <c r="AJI2" s="48"/>
      <c r="AJJ2"/>
      <c r="AJK2" s="50"/>
      <c r="AJY2" s="48"/>
      <c r="AJZ2"/>
      <c r="AKA2" s="50"/>
      <c r="AKO2" s="48"/>
      <c r="AKP2"/>
      <c r="AKQ2" s="50"/>
      <c r="ALE2" s="48"/>
      <c r="ALF2"/>
      <c r="ALG2" s="50"/>
      <c r="ALU2" s="48"/>
      <c r="ALV2"/>
      <c r="ALW2" s="50"/>
      <c r="AMK2" s="48"/>
      <c r="AML2"/>
      <c r="AMM2" s="50"/>
      <c r="ANA2" s="48"/>
      <c r="ANB2"/>
      <c r="ANC2" s="50"/>
      <c r="ANQ2" s="48"/>
      <c r="ANR2"/>
      <c r="ANS2" s="50"/>
      <c r="AOG2" s="48"/>
      <c r="AOH2"/>
      <c r="AOI2" s="50"/>
      <c r="AOW2" s="48"/>
      <c r="AOX2"/>
      <c r="AOY2" s="50"/>
      <c r="APM2" s="48"/>
      <c r="APN2"/>
      <c r="APO2" s="50"/>
      <c r="AQC2" s="48"/>
      <c r="AQD2"/>
      <c r="AQE2" s="50"/>
      <c r="AQS2" s="48"/>
      <c r="AQT2"/>
      <c r="AQU2" s="50"/>
      <c r="ARI2" s="48"/>
      <c r="ARJ2"/>
      <c r="ARK2" s="50"/>
      <c r="ARY2" s="48"/>
      <c r="ARZ2"/>
      <c r="ASA2" s="50"/>
      <c r="ASO2" s="48"/>
      <c r="ASP2"/>
      <c r="ASQ2" s="50"/>
      <c r="ATE2" s="48"/>
      <c r="ATF2"/>
      <c r="ATG2" s="50"/>
      <c r="ATU2" s="48"/>
      <c r="ATV2"/>
      <c r="ATW2" s="50"/>
      <c r="AUK2" s="48"/>
      <c r="AUL2"/>
      <c r="AUM2" s="50"/>
      <c r="AVA2" s="48"/>
      <c r="AVB2"/>
      <c r="AVC2" s="50"/>
      <c r="AVQ2" s="48"/>
      <c r="AVR2"/>
      <c r="AVS2" s="50"/>
      <c r="AWG2" s="48"/>
      <c r="AWH2"/>
      <c r="AWI2" s="50"/>
      <c r="AWW2" s="48"/>
      <c r="AWX2"/>
      <c r="AWY2" s="50"/>
      <c r="AXM2" s="48"/>
      <c r="AXN2"/>
      <c r="AXO2" s="50"/>
      <c r="AYC2" s="48"/>
      <c r="AYD2"/>
      <c r="AYE2" s="50"/>
      <c r="AYS2" s="48"/>
      <c r="AYT2"/>
      <c r="AYU2" s="50"/>
      <c r="AZI2" s="48"/>
      <c r="AZJ2"/>
      <c r="AZK2" s="50"/>
      <c r="AZY2" s="48"/>
      <c r="AZZ2"/>
      <c r="BAA2" s="50"/>
      <c r="BAO2" s="48"/>
      <c r="BAP2"/>
      <c r="BAQ2" s="50"/>
      <c r="BBE2" s="48"/>
      <c r="BBF2"/>
      <c r="BBG2" s="50"/>
      <c r="BBU2" s="48"/>
      <c r="BBV2"/>
      <c r="BBW2" s="50"/>
      <c r="BCK2" s="48"/>
      <c r="BCL2"/>
      <c r="BCM2" s="50"/>
      <c r="BDA2" s="48"/>
      <c r="BDB2"/>
      <c r="BDC2" s="50"/>
      <c r="BDQ2" s="48"/>
      <c r="BDR2"/>
      <c r="BDS2" s="50"/>
      <c r="BEG2" s="48"/>
      <c r="BEH2"/>
      <c r="BEI2" s="50"/>
      <c r="BEW2" s="48"/>
      <c r="BEX2"/>
      <c r="BEY2" s="50"/>
      <c r="BFM2" s="48"/>
      <c r="BFN2"/>
      <c r="BFO2" s="50"/>
      <c r="BGC2" s="48"/>
      <c r="BGD2"/>
      <c r="BGE2" s="50"/>
      <c r="BGS2" s="48"/>
      <c r="BGT2"/>
      <c r="BGU2" s="50"/>
      <c r="BHI2" s="48"/>
      <c r="BHJ2"/>
      <c r="BHK2" s="50"/>
      <c r="BHY2" s="48"/>
      <c r="BHZ2"/>
      <c r="BIA2" s="50"/>
      <c r="BIO2" s="48"/>
      <c r="BIP2"/>
      <c r="BIQ2" s="50"/>
      <c r="BJE2" s="48"/>
      <c r="BJF2"/>
      <c r="BJG2" s="50"/>
      <c r="BJU2" s="48"/>
      <c r="BJV2"/>
      <c r="BJW2" s="50"/>
      <c r="BKK2" s="48"/>
      <c r="BKL2"/>
      <c r="BKM2" s="50"/>
      <c r="BLA2" s="48"/>
      <c r="BLB2"/>
      <c r="BLC2" s="50"/>
      <c r="BLQ2" s="48"/>
      <c r="BLR2"/>
      <c r="BLS2" s="50"/>
      <c r="BMG2" s="48"/>
      <c r="BMH2"/>
      <c r="BMI2" s="50"/>
      <c r="BMW2" s="48"/>
      <c r="BMX2"/>
      <c r="BMY2" s="50"/>
      <c r="BNM2" s="48"/>
      <c r="BNN2"/>
      <c r="BNO2" s="50"/>
      <c r="BOC2" s="48"/>
      <c r="BOD2"/>
      <c r="BOE2" s="50"/>
      <c r="BOS2" s="48"/>
      <c r="BOT2"/>
      <c r="BOU2" s="50"/>
      <c r="BPI2" s="48"/>
      <c r="BPJ2"/>
      <c r="BPK2" s="50"/>
      <c r="BPY2" s="48"/>
      <c r="BPZ2"/>
      <c r="BQA2" s="50"/>
      <c r="BQO2" s="48"/>
      <c r="BQP2"/>
      <c r="BQQ2" s="50"/>
      <c r="BRE2" s="48"/>
      <c r="BRF2"/>
      <c r="BRG2" s="50"/>
      <c r="BRU2" s="48"/>
      <c r="BRV2"/>
      <c r="BRW2" s="50"/>
      <c r="BSK2" s="48"/>
      <c r="BSL2"/>
      <c r="BSM2" s="50"/>
      <c r="BTA2" s="48"/>
      <c r="BTB2"/>
      <c r="BTC2" s="50"/>
      <c r="BTQ2" s="48"/>
      <c r="BTR2"/>
      <c r="BTS2" s="50"/>
      <c r="BUG2" s="48"/>
      <c r="BUH2"/>
      <c r="BUI2" s="50"/>
      <c r="BUW2" s="48"/>
      <c r="BUX2"/>
      <c r="BUY2" s="50"/>
      <c r="BVM2" s="48"/>
      <c r="BVN2"/>
      <c r="BVO2" s="50"/>
      <c r="BWC2" s="48"/>
      <c r="BWD2"/>
      <c r="BWE2" s="50"/>
      <c r="BWS2" s="48"/>
      <c r="BWT2"/>
      <c r="BWU2" s="50"/>
      <c r="BXI2" s="48"/>
      <c r="BXJ2"/>
      <c r="BXK2" s="50"/>
      <c r="BXY2" s="48"/>
      <c r="BXZ2"/>
      <c r="BYA2" s="50"/>
      <c r="BYO2" s="48"/>
      <c r="BYP2"/>
      <c r="BYQ2" s="50"/>
      <c r="BZE2" s="48"/>
      <c r="BZF2"/>
      <c r="BZG2" s="50"/>
      <c r="BZU2" s="48"/>
      <c r="BZV2"/>
      <c r="BZW2" s="50"/>
      <c r="CAK2" s="48"/>
      <c r="CAL2"/>
      <c r="CAM2" s="50"/>
      <c r="CBA2" s="48"/>
      <c r="CBB2"/>
      <c r="CBC2" s="50"/>
      <c r="CBQ2" s="48"/>
      <c r="CBR2"/>
      <c r="CBS2" s="50"/>
      <c r="CCG2" s="48"/>
      <c r="CCH2"/>
      <c r="CCI2" s="50"/>
      <c r="CCW2" s="48"/>
      <c r="CCX2"/>
      <c r="CCY2" s="50"/>
      <c r="CDM2" s="48"/>
      <c r="CDN2"/>
      <c r="CDO2" s="50"/>
      <c r="CEC2" s="48"/>
      <c r="CED2"/>
      <c r="CEE2" s="50"/>
      <c r="CES2" s="48"/>
      <c r="CET2"/>
      <c r="CEU2" s="50"/>
      <c r="CFI2" s="48"/>
      <c r="CFJ2"/>
      <c r="CFK2" s="50"/>
      <c r="CFY2" s="48"/>
      <c r="CFZ2"/>
      <c r="CGA2" s="50"/>
      <c r="CGO2" s="48"/>
      <c r="CGP2"/>
      <c r="CGQ2" s="50"/>
      <c r="CHE2" s="48"/>
      <c r="CHF2"/>
      <c r="CHG2" s="50"/>
      <c r="CHU2" s="48"/>
      <c r="CHV2"/>
      <c r="CHW2" s="50"/>
      <c r="CIK2" s="48"/>
      <c r="CIL2"/>
      <c r="CIM2" s="50"/>
      <c r="CJA2" s="48"/>
      <c r="CJB2"/>
      <c r="CJC2" s="50"/>
      <c r="CJQ2" s="48"/>
      <c r="CJR2"/>
      <c r="CJS2" s="50"/>
      <c r="CKG2" s="48"/>
      <c r="CKH2"/>
      <c r="CKI2" s="50"/>
      <c r="CKW2" s="48"/>
      <c r="CKX2"/>
      <c r="CKY2" s="50"/>
      <c r="CLM2" s="48"/>
      <c r="CLN2"/>
      <c r="CLO2" s="50"/>
      <c r="CMC2" s="48"/>
      <c r="CMD2"/>
      <c r="CME2" s="50"/>
      <c r="CMS2" s="48"/>
      <c r="CMT2"/>
      <c r="CMU2" s="50"/>
      <c r="CNI2" s="48"/>
      <c r="CNJ2"/>
      <c r="CNK2" s="50"/>
      <c r="CNY2" s="48"/>
      <c r="CNZ2"/>
      <c r="COA2" s="50"/>
      <c r="COO2" s="48"/>
      <c r="COP2"/>
      <c r="COQ2" s="50"/>
      <c r="CPE2" s="48"/>
      <c r="CPF2"/>
      <c r="CPG2" s="50"/>
      <c r="CPU2" s="48"/>
      <c r="CPV2"/>
      <c r="CPW2" s="50"/>
      <c r="CQK2" s="48"/>
      <c r="CQL2"/>
      <c r="CQM2" s="50"/>
      <c r="CRA2" s="48"/>
      <c r="CRB2"/>
      <c r="CRC2" s="50"/>
      <c r="CRQ2" s="48"/>
      <c r="CRR2"/>
      <c r="CRS2" s="50"/>
      <c r="CSG2" s="48"/>
      <c r="CSH2"/>
      <c r="CSI2" s="50"/>
      <c r="CSW2" s="48"/>
      <c r="CSX2"/>
      <c r="CSY2" s="50"/>
      <c r="CTM2" s="48"/>
      <c r="CTN2"/>
      <c r="CTO2" s="50"/>
      <c r="CUC2" s="48"/>
      <c r="CUD2"/>
      <c r="CUE2" s="50"/>
      <c r="CUS2" s="48"/>
      <c r="CUT2"/>
      <c r="CUU2" s="50"/>
      <c r="CVI2" s="48"/>
      <c r="CVJ2"/>
      <c r="CVK2" s="50"/>
      <c r="CVY2" s="48"/>
      <c r="CVZ2"/>
      <c r="CWA2" s="50"/>
      <c r="CWO2" s="48"/>
      <c r="CWP2"/>
      <c r="CWQ2" s="50"/>
      <c r="CXE2" s="48"/>
      <c r="CXF2"/>
      <c r="CXG2" s="50"/>
      <c r="CXU2" s="48"/>
      <c r="CXV2"/>
      <c r="CXW2" s="50"/>
      <c r="CYK2" s="48"/>
      <c r="CYL2"/>
      <c r="CYM2" s="50"/>
      <c r="CZA2" s="48"/>
      <c r="CZB2"/>
      <c r="CZC2" s="50"/>
      <c r="CZQ2" s="48"/>
      <c r="CZR2"/>
      <c r="CZS2" s="50"/>
      <c r="DAG2" s="48"/>
      <c r="DAH2"/>
      <c r="DAI2" s="50"/>
      <c r="DAW2" s="48"/>
      <c r="DAX2"/>
      <c r="DAY2" s="50"/>
      <c r="DBM2" s="48"/>
      <c r="DBN2"/>
      <c r="DBO2" s="50"/>
      <c r="DCC2" s="48"/>
      <c r="DCD2"/>
      <c r="DCE2" s="50"/>
      <c r="DCS2" s="48"/>
      <c r="DCT2"/>
      <c r="DCU2" s="50"/>
      <c r="DDI2" s="48"/>
      <c r="DDJ2"/>
      <c r="DDK2" s="50"/>
      <c r="DDY2" s="48"/>
      <c r="DDZ2"/>
      <c r="DEA2" s="50"/>
      <c r="DEO2" s="48"/>
      <c r="DEP2"/>
      <c r="DEQ2" s="50"/>
      <c r="DFE2" s="48"/>
      <c r="DFF2"/>
      <c r="DFG2" s="50"/>
      <c r="DFU2" s="48"/>
      <c r="DFV2"/>
      <c r="DFW2" s="50"/>
      <c r="DGK2" s="48"/>
      <c r="DGL2"/>
      <c r="DGM2" s="50"/>
      <c r="DHA2" s="48"/>
      <c r="DHB2"/>
      <c r="DHC2" s="50"/>
      <c r="DHQ2" s="48"/>
      <c r="DHR2"/>
      <c r="DHS2" s="50"/>
      <c r="DIG2" s="48"/>
      <c r="DIH2"/>
      <c r="DII2" s="50"/>
      <c r="DIW2" s="48"/>
      <c r="DIX2"/>
      <c r="DIY2" s="50"/>
      <c r="DJM2" s="48"/>
      <c r="DJN2"/>
      <c r="DJO2" s="50"/>
      <c r="DKC2" s="48"/>
      <c r="DKD2"/>
      <c r="DKE2" s="50"/>
      <c r="DKS2" s="48"/>
      <c r="DKT2"/>
      <c r="DKU2" s="50"/>
      <c r="DLI2" s="48"/>
      <c r="DLJ2"/>
      <c r="DLK2" s="50"/>
      <c r="DLY2" s="48"/>
      <c r="DLZ2"/>
      <c r="DMA2" s="50"/>
      <c r="DMO2" s="48"/>
      <c r="DMP2"/>
      <c r="DMQ2" s="50"/>
      <c r="DNE2" s="48"/>
      <c r="DNF2"/>
      <c r="DNG2" s="50"/>
      <c r="DNU2" s="48"/>
      <c r="DNV2"/>
      <c r="DNW2" s="50"/>
      <c r="DOK2" s="48"/>
      <c r="DOL2"/>
      <c r="DOM2" s="50"/>
      <c r="DPA2" s="48"/>
      <c r="DPB2"/>
      <c r="DPC2" s="50"/>
      <c r="DPQ2" s="48"/>
      <c r="DPR2"/>
      <c r="DPS2" s="50"/>
      <c r="DQG2" s="48"/>
      <c r="DQH2"/>
      <c r="DQI2" s="50"/>
      <c r="DQW2" s="48"/>
      <c r="DQX2"/>
      <c r="DQY2" s="50"/>
      <c r="DRM2" s="48"/>
      <c r="DRN2"/>
      <c r="DRO2" s="50"/>
      <c r="DSC2" s="48"/>
      <c r="DSD2"/>
      <c r="DSE2" s="50"/>
      <c r="DSS2" s="48"/>
      <c r="DST2"/>
      <c r="DSU2" s="50"/>
      <c r="DTI2" s="48"/>
      <c r="DTJ2"/>
      <c r="DTK2" s="50"/>
      <c r="DTY2" s="48"/>
      <c r="DTZ2"/>
      <c r="DUA2" s="50"/>
      <c r="DUO2" s="48"/>
      <c r="DUP2"/>
      <c r="DUQ2" s="50"/>
      <c r="DVE2" s="48"/>
      <c r="DVF2"/>
      <c r="DVG2" s="50"/>
      <c r="DVU2" s="48"/>
      <c r="DVV2"/>
      <c r="DVW2" s="50"/>
      <c r="DWK2" s="48"/>
      <c r="DWL2"/>
      <c r="DWM2" s="50"/>
      <c r="DXA2" s="48"/>
      <c r="DXB2"/>
      <c r="DXC2" s="50"/>
      <c r="DXQ2" s="48"/>
      <c r="DXR2"/>
      <c r="DXS2" s="50"/>
      <c r="DYG2" s="48"/>
      <c r="DYH2"/>
      <c r="DYI2" s="50"/>
      <c r="DYW2" s="48"/>
      <c r="DYX2"/>
      <c r="DYY2" s="50"/>
      <c r="DZM2" s="48"/>
      <c r="DZN2"/>
      <c r="DZO2" s="50"/>
      <c r="EAC2" s="48"/>
      <c r="EAD2"/>
      <c r="EAE2" s="50"/>
      <c r="EAS2" s="48"/>
      <c r="EAT2"/>
      <c r="EAU2" s="50"/>
      <c r="EBI2" s="48"/>
      <c r="EBJ2"/>
      <c r="EBK2" s="50"/>
      <c r="EBY2" s="48"/>
      <c r="EBZ2"/>
      <c r="ECA2" s="50"/>
      <c r="ECO2" s="48"/>
      <c r="ECP2"/>
      <c r="ECQ2" s="50"/>
      <c r="EDE2" s="48"/>
      <c r="EDF2"/>
      <c r="EDG2" s="50"/>
      <c r="EDU2" s="48"/>
      <c r="EDV2"/>
      <c r="EDW2" s="50"/>
      <c r="EEK2" s="48"/>
      <c r="EEL2"/>
      <c r="EEM2" s="50"/>
      <c r="EFA2" s="48"/>
      <c r="EFB2"/>
      <c r="EFC2" s="50"/>
      <c r="EFQ2" s="48"/>
      <c r="EFR2"/>
      <c r="EFS2" s="50"/>
      <c r="EGG2" s="48"/>
      <c r="EGH2"/>
      <c r="EGI2" s="50"/>
      <c r="EGW2" s="48"/>
      <c r="EGX2"/>
      <c r="EGY2" s="50"/>
      <c r="EHM2" s="48"/>
      <c r="EHN2"/>
      <c r="EHO2" s="50"/>
      <c r="EIC2" s="48"/>
      <c r="EID2"/>
      <c r="EIE2" s="50"/>
      <c r="EIS2" s="48"/>
      <c r="EIT2"/>
      <c r="EIU2" s="50"/>
      <c r="EJI2" s="48"/>
      <c r="EJJ2"/>
      <c r="EJK2" s="50"/>
      <c r="EJY2" s="48"/>
      <c r="EJZ2"/>
      <c r="EKA2" s="50"/>
      <c r="EKO2" s="48"/>
      <c r="EKP2"/>
      <c r="EKQ2" s="50"/>
      <c r="ELE2" s="48"/>
      <c r="ELF2"/>
      <c r="ELG2" s="50"/>
      <c r="ELU2" s="48"/>
      <c r="ELV2"/>
      <c r="ELW2" s="50"/>
      <c r="EMK2" s="48"/>
      <c r="EML2"/>
      <c r="EMM2" s="50"/>
      <c r="ENA2" s="48"/>
      <c r="ENB2"/>
      <c r="ENC2" s="50"/>
      <c r="ENQ2" s="48"/>
      <c r="ENR2"/>
      <c r="ENS2" s="50"/>
      <c r="EOG2" s="48"/>
      <c r="EOH2"/>
      <c r="EOI2" s="50"/>
      <c r="EOW2" s="48"/>
      <c r="EOX2"/>
      <c r="EOY2" s="50"/>
      <c r="EPM2" s="48"/>
      <c r="EPN2"/>
      <c r="EPO2" s="50"/>
      <c r="EQC2" s="48"/>
      <c r="EQD2"/>
      <c r="EQE2" s="50"/>
      <c r="EQS2" s="48"/>
      <c r="EQT2"/>
      <c r="EQU2" s="50"/>
      <c r="ERI2" s="48"/>
      <c r="ERJ2"/>
      <c r="ERK2" s="50"/>
      <c r="ERY2" s="48"/>
      <c r="ERZ2"/>
      <c r="ESA2" s="50"/>
      <c r="ESO2" s="48"/>
      <c r="ESP2"/>
      <c r="ESQ2" s="50"/>
      <c r="ETE2" s="48"/>
      <c r="ETF2"/>
      <c r="ETG2" s="50"/>
      <c r="ETU2" s="48"/>
      <c r="ETV2"/>
      <c r="ETW2" s="50"/>
      <c r="EUK2" s="48"/>
      <c r="EUL2"/>
      <c r="EUM2" s="50"/>
      <c r="EVA2" s="48"/>
      <c r="EVB2"/>
      <c r="EVC2" s="50"/>
      <c r="EVQ2" s="48"/>
      <c r="EVR2"/>
      <c r="EVS2" s="50"/>
      <c r="EWG2" s="48"/>
      <c r="EWH2"/>
      <c r="EWI2" s="50"/>
      <c r="EWW2" s="48"/>
      <c r="EWX2"/>
      <c r="EWY2" s="50"/>
      <c r="EXM2" s="48"/>
      <c r="EXN2"/>
      <c r="EXO2" s="50"/>
      <c r="EYC2" s="48"/>
      <c r="EYD2"/>
      <c r="EYE2" s="50"/>
      <c r="EYS2" s="48"/>
      <c r="EYT2"/>
      <c r="EYU2" s="50"/>
      <c r="EZI2" s="48"/>
      <c r="EZJ2"/>
      <c r="EZK2" s="50"/>
      <c r="EZY2" s="48"/>
      <c r="EZZ2"/>
      <c r="FAA2" s="50"/>
      <c r="FAO2" s="48"/>
      <c r="FAP2"/>
      <c r="FAQ2" s="50"/>
      <c r="FBE2" s="48"/>
      <c r="FBF2"/>
      <c r="FBG2" s="50"/>
      <c r="FBU2" s="48"/>
      <c r="FBV2"/>
      <c r="FBW2" s="50"/>
      <c r="FCK2" s="48"/>
      <c r="FCL2"/>
      <c r="FCM2" s="50"/>
      <c r="FDA2" s="48"/>
      <c r="FDB2"/>
      <c r="FDC2" s="50"/>
      <c r="FDQ2" s="48"/>
      <c r="FDR2"/>
      <c r="FDS2" s="50"/>
      <c r="FEG2" s="48"/>
      <c r="FEH2"/>
      <c r="FEI2" s="50"/>
      <c r="FEW2" s="48"/>
      <c r="FEX2"/>
      <c r="FEY2" s="50"/>
      <c r="FFM2" s="48"/>
      <c r="FFN2"/>
      <c r="FFO2" s="50"/>
      <c r="FGC2" s="48"/>
      <c r="FGD2"/>
      <c r="FGE2" s="50"/>
      <c r="FGS2" s="48"/>
      <c r="FGT2"/>
      <c r="FGU2" s="50"/>
      <c r="FHI2" s="48"/>
      <c r="FHJ2"/>
      <c r="FHK2" s="50"/>
      <c r="FHY2" s="48"/>
      <c r="FHZ2"/>
      <c r="FIA2" s="50"/>
      <c r="FIO2" s="48"/>
      <c r="FIP2"/>
      <c r="FIQ2" s="50"/>
      <c r="FJE2" s="48"/>
      <c r="FJF2"/>
      <c r="FJG2" s="50"/>
      <c r="FJU2" s="48"/>
      <c r="FJV2"/>
      <c r="FJW2" s="50"/>
      <c r="FKK2" s="48"/>
      <c r="FKL2"/>
      <c r="FKM2" s="50"/>
      <c r="FLA2" s="48"/>
      <c r="FLB2"/>
      <c r="FLC2" s="50"/>
      <c r="FLQ2" s="48"/>
      <c r="FLR2"/>
      <c r="FLS2" s="50"/>
      <c r="FMG2" s="48"/>
      <c r="FMH2"/>
      <c r="FMI2" s="50"/>
      <c r="FMW2" s="48"/>
      <c r="FMX2"/>
      <c r="FMY2" s="50"/>
      <c r="FNM2" s="48"/>
      <c r="FNN2"/>
      <c r="FNO2" s="50"/>
      <c r="FOC2" s="48"/>
      <c r="FOD2"/>
      <c r="FOE2" s="50"/>
      <c r="FOS2" s="48"/>
      <c r="FOT2"/>
      <c r="FOU2" s="50"/>
      <c r="FPI2" s="48"/>
      <c r="FPJ2"/>
      <c r="FPK2" s="50"/>
      <c r="FPY2" s="48"/>
      <c r="FPZ2"/>
      <c r="FQA2" s="50"/>
      <c r="FQO2" s="48"/>
      <c r="FQP2"/>
      <c r="FQQ2" s="50"/>
      <c r="FRE2" s="48"/>
      <c r="FRF2"/>
      <c r="FRG2" s="50"/>
      <c r="FRU2" s="48"/>
      <c r="FRV2"/>
      <c r="FRW2" s="50"/>
      <c r="FSK2" s="48"/>
      <c r="FSL2"/>
      <c r="FSM2" s="50"/>
      <c r="FTA2" s="48"/>
      <c r="FTB2"/>
      <c r="FTC2" s="50"/>
      <c r="FTQ2" s="48"/>
      <c r="FTR2"/>
      <c r="FTS2" s="50"/>
      <c r="FUG2" s="48"/>
      <c r="FUH2"/>
      <c r="FUI2" s="50"/>
      <c r="FUW2" s="48"/>
      <c r="FUX2"/>
      <c r="FUY2" s="50"/>
      <c r="FVM2" s="48"/>
      <c r="FVN2"/>
      <c r="FVO2" s="50"/>
      <c r="FWC2" s="48"/>
      <c r="FWD2"/>
      <c r="FWE2" s="50"/>
      <c r="FWS2" s="48"/>
      <c r="FWT2"/>
      <c r="FWU2" s="50"/>
      <c r="FXI2" s="48"/>
      <c r="FXJ2"/>
      <c r="FXK2" s="50"/>
      <c r="FXY2" s="48"/>
      <c r="FXZ2"/>
      <c r="FYA2" s="50"/>
      <c r="FYO2" s="48"/>
      <c r="FYP2"/>
      <c r="FYQ2" s="50"/>
      <c r="FZE2" s="48"/>
      <c r="FZF2"/>
      <c r="FZG2" s="50"/>
      <c r="FZU2" s="48"/>
      <c r="FZV2"/>
      <c r="FZW2" s="50"/>
      <c r="GAK2" s="48"/>
      <c r="GAL2"/>
      <c r="GAM2" s="50"/>
      <c r="GBA2" s="48"/>
      <c r="GBB2"/>
      <c r="GBC2" s="50"/>
      <c r="GBQ2" s="48"/>
      <c r="GBR2"/>
      <c r="GBS2" s="50"/>
      <c r="GCG2" s="48"/>
      <c r="GCH2"/>
      <c r="GCI2" s="50"/>
      <c r="GCW2" s="48"/>
      <c r="GCX2"/>
      <c r="GCY2" s="50"/>
      <c r="GDM2" s="48"/>
      <c r="GDN2"/>
      <c r="GDO2" s="50"/>
      <c r="GEC2" s="48"/>
      <c r="GED2"/>
      <c r="GEE2" s="50"/>
      <c r="GES2" s="48"/>
      <c r="GET2"/>
      <c r="GEU2" s="50"/>
      <c r="GFI2" s="48"/>
      <c r="GFJ2"/>
      <c r="GFK2" s="50"/>
      <c r="GFY2" s="48"/>
      <c r="GFZ2"/>
      <c r="GGA2" s="50"/>
      <c r="GGO2" s="48"/>
      <c r="GGP2"/>
      <c r="GGQ2" s="50"/>
      <c r="GHE2" s="48"/>
      <c r="GHF2"/>
      <c r="GHG2" s="50"/>
      <c r="GHU2" s="48"/>
      <c r="GHV2"/>
      <c r="GHW2" s="50"/>
      <c r="GIK2" s="48"/>
      <c r="GIL2"/>
      <c r="GIM2" s="50"/>
      <c r="GJA2" s="48"/>
      <c r="GJB2"/>
      <c r="GJC2" s="50"/>
      <c r="GJQ2" s="48"/>
      <c r="GJR2"/>
      <c r="GJS2" s="50"/>
      <c r="GKG2" s="48"/>
      <c r="GKH2"/>
      <c r="GKI2" s="50"/>
      <c r="GKW2" s="48"/>
      <c r="GKX2"/>
      <c r="GKY2" s="50"/>
      <c r="GLM2" s="48"/>
      <c r="GLN2"/>
      <c r="GLO2" s="50"/>
      <c r="GMC2" s="48"/>
      <c r="GMD2"/>
      <c r="GME2" s="50"/>
      <c r="GMS2" s="48"/>
      <c r="GMT2"/>
      <c r="GMU2" s="50"/>
      <c r="GNI2" s="48"/>
      <c r="GNJ2"/>
      <c r="GNK2" s="50"/>
      <c r="GNY2" s="48"/>
      <c r="GNZ2"/>
      <c r="GOA2" s="50"/>
      <c r="GOO2" s="48"/>
      <c r="GOP2"/>
      <c r="GOQ2" s="50"/>
      <c r="GPE2" s="48"/>
      <c r="GPF2"/>
      <c r="GPG2" s="50"/>
      <c r="GPU2" s="48"/>
      <c r="GPV2"/>
      <c r="GPW2" s="50"/>
      <c r="GQK2" s="48"/>
      <c r="GQL2"/>
      <c r="GQM2" s="50"/>
      <c r="GRA2" s="48"/>
      <c r="GRB2"/>
      <c r="GRC2" s="50"/>
      <c r="GRQ2" s="48"/>
      <c r="GRR2"/>
      <c r="GRS2" s="50"/>
      <c r="GSG2" s="48"/>
      <c r="GSH2"/>
      <c r="GSI2" s="50"/>
      <c r="GSW2" s="48"/>
      <c r="GSX2"/>
      <c r="GSY2" s="50"/>
      <c r="GTM2" s="48"/>
      <c r="GTN2"/>
      <c r="GTO2" s="50"/>
      <c r="GUC2" s="48"/>
      <c r="GUD2"/>
      <c r="GUE2" s="50"/>
      <c r="GUS2" s="48"/>
      <c r="GUT2"/>
      <c r="GUU2" s="50"/>
      <c r="GVI2" s="48"/>
      <c r="GVJ2"/>
      <c r="GVK2" s="50"/>
      <c r="GVY2" s="48"/>
      <c r="GVZ2"/>
      <c r="GWA2" s="50"/>
      <c r="GWO2" s="48"/>
      <c r="GWP2"/>
      <c r="GWQ2" s="50"/>
      <c r="GXE2" s="48"/>
      <c r="GXF2"/>
      <c r="GXG2" s="50"/>
      <c r="GXU2" s="48"/>
      <c r="GXV2"/>
      <c r="GXW2" s="50"/>
      <c r="GYK2" s="48"/>
      <c r="GYL2"/>
      <c r="GYM2" s="50"/>
      <c r="GZA2" s="48"/>
      <c r="GZB2"/>
      <c r="GZC2" s="50"/>
      <c r="GZQ2" s="48"/>
      <c r="GZR2"/>
      <c r="GZS2" s="50"/>
      <c r="HAG2" s="48"/>
      <c r="HAH2"/>
      <c r="HAI2" s="50"/>
      <c r="HAW2" s="48"/>
      <c r="HAX2"/>
      <c r="HAY2" s="50"/>
      <c r="HBM2" s="48"/>
      <c r="HBN2"/>
      <c r="HBO2" s="50"/>
      <c r="HCC2" s="48"/>
      <c r="HCD2"/>
      <c r="HCE2" s="50"/>
      <c r="HCS2" s="48"/>
      <c r="HCT2"/>
      <c r="HCU2" s="50"/>
      <c r="HDI2" s="48"/>
      <c r="HDJ2"/>
      <c r="HDK2" s="50"/>
      <c r="HDY2" s="48"/>
      <c r="HDZ2"/>
      <c r="HEA2" s="50"/>
      <c r="HEO2" s="48"/>
      <c r="HEP2"/>
      <c r="HEQ2" s="50"/>
      <c r="HFE2" s="48"/>
      <c r="HFF2"/>
      <c r="HFG2" s="50"/>
      <c r="HFU2" s="48"/>
      <c r="HFV2"/>
      <c r="HFW2" s="50"/>
      <c r="HGK2" s="48"/>
      <c r="HGL2"/>
      <c r="HGM2" s="50"/>
      <c r="HHA2" s="48"/>
      <c r="HHB2"/>
      <c r="HHC2" s="50"/>
      <c r="HHQ2" s="48"/>
      <c r="HHR2"/>
      <c r="HHS2" s="50"/>
      <c r="HIG2" s="48"/>
      <c r="HIH2"/>
      <c r="HII2" s="50"/>
      <c r="HIW2" s="48"/>
      <c r="HIX2"/>
      <c r="HIY2" s="50"/>
      <c r="HJM2" s="48"/>
      <c r="HJN2"/>
      <c r="HJO2" s="50"/>
      <c r="HKC2" s="48"/>
      <c r="HKD2"/>
      <c r="HKE2" s="50"/>
      <c r="HKS2" s="48"/>
      <c r="HKT2"/>
      <c r="HKU2" s="50"/>
      <c r="HLI2" s="48"/>
      <c r="HLJ2"/>
      <c r="HLK2" s="50"/>
      <c r="HLY2" s="48"/>
      <c r="HLZ2"/>
      <c r="HMA2" s="50"/>
      <c r="HMO2" s="48"/>
      <c r="HMP2"/>
      <c r="HMQ2" s="50"/>
      <c r="HNE2" s="48"/>
      <c r="HNF2"/>
      <c r="HNG2" s="50"/>
      <c r="HNU2" s="48"/>
      <c r="HNV2"/>
      <c r="HNW2" s="50"/>
      <c r="HOK2" s="48"/>
      <c r="HOL2"/>
      <c r="HOM2" s="50"/>
      <c r="HPA2" s="48"/>
      <c r="HPB2"/>
      <c r="HPC2" s="50"/>
      <c r="HPQ2" s="48"/>
      <c r="HPR2"/>
      <c r="HPS2" s="50"/>
      <c r="HQG2" s="48"/>
      <c r="HQH2"/>
      <c r="HQI2" s="50"/>
      <c r="HQW2" s="48"/>
      <c r="HQX2"/>
      <c r="HQY2" s="50"/>
      <c r="HRM2" s="48"/>
      <c r="HRN2"/>
      <c r="HRO2" s="50"/>
      <c r="HSC2" s="48"/>
      <c r="HSD2"/>
      <c r="HSE2" s="50"/>
      <c r="HSS2" s="48"/>
      <c r="HST2"/>
      <c r="HSU2" s="50"/>
      <c r="HTI2" s="48"/>
      <c r="HTJ2"/>
      <c r="HTK2" s="50"/>
      <c r="HTY2" s="48"/>
      <c r="HTZ2"/>
      <c r="HUA2" s="50"/>
      <c r="HUO2" s="48"/>
      <c r="HUP2"/>
      <c r="HUQ2" s="50"/>
      <c r="HVE2" s="48"/>
      <c r="HVF2"/>
      <c r="HVG2" s="50"/>
      <c r="HVU2" s="48"/>
      <c r="HVV2"/>
      <c r="HVW2" s="50"/>
      <c r="HWK2" s="48"/>
      <c r="HWL2"/>
      <c r="HWM2" s="50"/>
      <c r="HXA2" s="48"/>
      <c r="HXB2"/>
      <c r="HXC2" s="50"/>
      <c r="HXQ2" s="48"/>
      <c r="HXR2"/>
      <c r="HXS2" s="50"/>
      <c r="HYG2" s="48"/>
      <c r="HYH2"/>
      <c r="HYI2" s="50"/>
      <c r="HYW2" s="48"/>
      <c r="HYX2"/>
      <c r="HYY2" s="50"/>
      <c r="HZM2" s="48"/>
      <c r="HZN2"/>
      <c r="HZO2" s="50"/>
      <c r="IAC2" s="48"/>
      <c r="IAD2"/>
      <c r="IAE2" s="50"/>
      <c r="IAS2" s="48"/>
      <c r="IAT2"/>
      <c r="IAU2" s="50"/>
      <c r="IBI2" s="48"/>
      <c r="IBJ2"/>
      <c r="IBK2" s="50"/>
      <c r="IBY2" s="48"/>
      <c r="IBZ2"/>
      <c r="ICA2" s="50"/>
      <c r="ICO2" s="48"/>
      <c r="ICP2"/>
      <c r="ICQ2" s="50"/>
      <c r="IDE2" s="48"/>
      <c r="IDF2"/>
      <c r="IDG2" s="50"/>
      <c r="IDU2" s="48"/>
      <c r="IDV2"/>
      <c r="IDW2" s="50"/>
      <c r="IEK2" s="48"/>
      <c r="IEL2"/>
      <c r="IEM2" s="50"/>
      <c r="IFA2" s="48"/>
      <c r="IFB2"/>
      <c r="IFC2" s="50"/>
      <c r="IFQ2" s="48"/>
      <c r="IFR2"/>
      <c r="IFS2" s="50"/>
      <c r="IGG2" s="48"/>
      <c r="IGH2"/>
      <c r="IGI2" s="50"/>
      <c r="IGW2" s="48"/>
      <c r="IGX2"/>
      <c r="IGY2" s="50"/>
      <c r="IHM2" s="48"/>
      <c r="IHN2"/>
      <c r="IHO2" s="50"/>
      <c r="IIC2" s="48"/>
      <c r="IID2"/>
      <c r="IIE2" s="50"/>
      <c r="IIS2" s="48"/>
      <c r="IIT2"/>
      <c r="IIU2" s="50"/>
      <c r="IJI2" s="48"/>
      <c r="IJJ2"/>
      <c r="IJK2" s="50"/>
      <c r="IJY2" s="48"/>
      <c r="IJZ2"/>
      <c r="IKA2" s="50"/>
      <c r="IKO2" s="48"/>
      <c r="IKP2"/>
      <c r="IKQ2" s="50"/>
      <c r="ILE2" s="48"/>
      <c r="ILF2"/>
      <c r="ILG2" s="50"/>
      <c r="ILU2" s="48"/>
      <c r="ILV2"/>
      <c r="ILW2" s="50"/>
      <c r="IMK2" s="48"/>
      <c r="IML2"/>
      <c r="IMM2" s="50"/>
      <c r="INA2" s="48"/>
      <c r="INB2"/>
      <c r="INC2" s="50"/>
      <c r="INQ2" s="48"/>
      <c r="INR2"/>
      <c r="INS2" s="50"/>
      <c r="IOG2" s="48"/>
      <c r="IOH2"/>
      <c r="IOI2" s="50"/>
      <c r="IOW2" s="48"/>
      <c r="IOX2"/>
      <c r="IOY2" s="50"/>
      <c r="IPM2" s="48"/>
      <c r="IPN2"/>
      <c r="IPO2" s="50"/>
      <c r="IQC2" s="48"/>
      <c r="IQD2"/>
      <c r="IQE2" s="50"/>
      <c r="IQS2" s="48"/>
      <c r="IQT2"/>
      <c r="IQU2" s="50"/>
      <c r="IRI2" s="48"/>
      <c r="IRJ2"/>
      <c r="IRK2" s="50"/>
      <c r="IRY2" s="48"/>
      <c r="IRZ2"/>
      <c r="ISA2" s="50"/>
      <c r="ISO2" s="48"/>
      <c r="ISP2"/>
      <c r="ISQ2" s="50"/>
      <c r="ITE2" s="48"/>
      <c r="ITF2"/>
      <c r="ITG2" s="50"/>
      <c r="ITU2" s="48"/>
      <c r="ITV2"/>
      <c r="ITW2" s="50"/>
      <c r="IUK2" s="48"/>
      <c r="IUL2"/>
      <c r="IUM2" s="50"/>
      <c r="IVA2" s="48"/>
      <c r="IVB2"/>
      <c r="IVC2" s="50"/>
      <c r="IVQ2" s="48"/>
      <c r="IVR2"/>
      <c r="IVS2" s="50"/>
      <c r="IWG2" s="48"/>
      <c r="IWH2"/>
      <c r="IWI2" s="50"/>
      <c r="IWW2" s="48"/>
      <c r="IWX2"/>
      <c r="IWY2" s="50"/>
      <c r="IXM2" s="48"/>
      <c r="IXN2"/>
      <c r="IXO2" s="50"/>
      <c r="IYC2" s="48"/>
      <c r="IYD2"/>
      <c r="IYE2" s="50"/>
      <c r="IYS2" s="48"/>
      <c r="IYT2"/>
      <c r="IYU2" s="50"/>
      <c r="IZI2" s="48"/>
      <c r="IZJ2"/>
      <c r="IZK2" s="50"/>
      <c r="IZY2" s="48"/>
      <c r="IZZ2"/>
      <c r="JAA2" s="50"/>
      <c r="JAO2" s="48"/>
      <c r="JAP2"/>
      <c r="JAQ2" s="50"/>
      <c r="JBE2" s="48"/>
      <c r="JBF2"/>
      <c r="JBG2" s="50"/>
      <c r="JBU2" s="48"/>
      <c r="JBV2"/>
      <c r="JBW2" s="50"/>
      <c r="JCK2" s="48"/>
      <c r="JCL2"/>
      <c r="JCM2" s="50"/>
      <c r="JDA2" s="48"/>
      <c r="JDB2"/>
      <c r="JDC2" s="50"/>
      <c r="JDQ2" s="48"/>
      <c r="JDR2"/>
      <c r="JDS2" s="50"/>
      <c r="JEG2" s="48"/>
      <c r="JEH2"/>
      <c r="JEI2" s="50"/>
      <c r="JEW2" s="48"/>
      <c r="JEX2"/>
      <c r="JEY2" s="50"/>
      <c r="JFM2" s="48"/>
      <c r="JFN2"/>
      <c r="JFO2" s="50"/>
      <c r="JGC2" s="48"/>
      <c r="JGD2"/>
      <c r="JGE2" s="50"/>
      <c r="JGS2" s="48"/>
      <c r="JGT2"/>
      <c r="JGU2" s="50"/>
      <c r="JHI2" s="48"/>
      <c r="JHJ2"/>
      <c r="JHK2" s="50"/>
      <c r="JHY2" s="48"/>
      <c r="JHZ2"/>
      <c r="JIA2" s="50"/>
      <c r="JIO2" s="48"/>
      <c r="JIP2"/>
      <c r="JIQ2" s="50"/>
      <c r="JJE2" s="48"/>
      <c r="JJF2"/>
      <c r="JJG2" s="50"/>
      <c r="JJU2" s="48"/>
      <c r="JJV2"/>
      <c r="JJW2" s="50"/>
      <c r="JKK2" s="48"/>
      <c r="JKL2"/>
      <c r="JKM2" s="50"/>
      <c r="JLA2" s="48"/>
      <c r="JLB2"/>
      <c r="JLC2" s="50"/>
      <c r="JLQ2" s="48"/>
      <c r="JLR2"/>
      <c r="JLS2" s="50"/>
      <c r="JMG2" s="48"/>
      <c r="JMH2"/>
      <c r="JMI2" s="50"/>
      <c r="JMW2" s="48"/>
      <c r="JMX2"/>
      <c r="JMY2" s="50"/>
      <c r="JNM2" s="48"/>
      <c r="JNN2"/>
      <c r="JNO2" s="50"/>
      <c r="JOC2" s="48"/>
      <c r="JOD2"/>
      <c r="JOE2" s="50"/>
      <c r="JOS2" s="48"/>
      <c r="JOT2"/>
      <c r="JOU2" s="50"/>
      <c r="JPI2" s="48"/>
      <c r="JPJ2"/>
      <c r="JPK2" s="50"/>
      <c r="JPY2" s="48"/>
      <c r="JPZ2"/>
      <c r="JQA2" s="50"/>
      <c r="JQO2" s="48"/>
      <c r="JQP2"/>
      <c r="JQQ2" s="50"/>
      <c r="JRE2" s="48"/>
      <c r="JRF2"/>
      <c r="JRG2" s="50"/>
      <c r="JRU2" s="48"/>
      <c r="JRV2"/>
      <c r="JRW2" s="50"/>
      <c r="JSK2" s="48"/>
      <c r="JSL2"/>
      <c r="JSM2" s="50"/>
      <c r="JTA2" s="48"/>
      <c r="JTB2"/>
      <c r="JTC2" s="50"/>
      <c r="JTQ2" s="48"/>
      <c r="JTR2"/>
      <c r="JTS2" s="50"/>
      <c r="JUG2" s="48"/>
      <c r="JUH2"/>
      <c r="JUI2" s="50"/>
      <c r="JUW2" s="48"/>
      <c r="JUX2"/>
      <c r="JUY2" s="50"/>
      <c r="JVM2" s="48"/>
      <c r="JVN2"/>
      <c r="JVO2" s="50"/>
      <c r="JWC2" s="48"/>
      <c r="JWD2"/>
      <c r="JWE2" s="50"/>
      <c r="JWS2" s="48"/>
      <c r="JWT2"/>
      <c r="JWU2" s="50"/>
      <c r="JXI2" s="48"/>
      <c r="JXJ2"/>
      <c r="JXK2" s="50"/>
      <c r="JXY2" s="48"/>
      <c r="JXZ2"/>
      <c r="JYA2" s="50"/>
      <c r="JYO2" s="48"/>
      <c r="JYP2"/>
      <c r="JYQ2" s="50"/>
      <c r="JZE2" s="48"/>
      <c r="JZF2"/>
      <c r="JZG2" s="50"/>
      <c r="JZU2" s="48"/>
      <c r="JZV2"/>
      <c r="JZW2" s="50"/>
      <c r="KAK2" s="48"/>
      <c r="KAL2"/>
      <c r="KAM2" s="50"/>
      <c r="KBA2" s="48"/>
      <c r="KBB2"/>
      <c r="KBC2" s="50"/>
      <c r="KBQ2" s="48"/>
      <c r="KBR2"/>
      <c r="KBS2" s="50"/>
      <c r="KCG2" s="48"/>
      <c r="KCH2"/>
      <c r="KCI2" s="50"/>
      <c r="KCW2" s="48"/>
      <c r="KCX2"/>
      <c r="KCY2" s="50"/>
      <c r="KDM2" s="48"/>
      <c r="KDN2"/>
      <c r="KDO2" s="50"/>
      <c r="KEC2" s="48"/>
      <c r="KED2"/>
      <c r="KEE2" s="50"/>
      <c r="KES2" s="48"/>
      <c r="KET2"/>
      <c r="KEU2" s="50"/>
      <c r="KFI2" s="48"/>
      <c r="KFJ2"/>
      <c r="KFK2" s="50"/>
      <c r="KFY2" s="48"/>
      <c r="KFZ2"/>
      <c r="KGA2" s="50"/>
      <c r="KGO2" s="48"/>
      <c r="KGP2"/>
      <c r="KGQ2" s="50"/>
      <c r="KHE2" s="48"/>
      <c r="KHF2"/>
      <c r="KHG2" s="50"/>
      <c r="KHU2" s="48"/>
      <c r="KHV2"/>
      <c r="KHW2" s="50"/>
      <c r="KIK2" s="48"/>
      <c r="KIL2"/>
      <c r="KIM2" s="50"/>
      <c r="KJA2" s="48"/>
      <c r="KJB2"/>
      <c r="KJC2" s="50"/>
      <c r="KJQ2" s="48"/>
      <c r="KJR2"/>
      <c r="KJS2" s="50"/>
      <c r="KKG2" s="48"/>
      <c r="KKH2"/>
      <c r="KKI2" s="50"/>
      <c r="KKW2" s="48"/>
      <c r="KKX2"/>
      <c r="KKY2" s="50"/>
      <c r="KLM2" s="48"/>
      <c r="KLN2"/>
      <c r="KLO2" s="50"/>
      <c r="KMC2" s="48"/>
      <c r="KMD2"/>
      <c r="KME2" s="50"/>
      <c r="KMS2" s="48"/>
      <c r="KMT2"/>
      <c r="KMU2" s="50"/>
      <c r="KNI2" s="48"/>
      <c r="KNJ2"/>
      <c r="KNK2" s="50"/>
      <c r="KNY2" s="48"/>
      <c r="KNZ2"/>
      <c r="KOA2" s="50"/>
      <c r="KOO2" s="48"/>
      <c r="KOP2"/>
      <c r="KOQ2" s="50"/>
      <c r="KPE2" s="48"/>
      <c r="KPF2"/>
      <c r="KPG2" s="50"/>
      <c r="KPU2" s="48"/>
      <c r="KPV2"/>
      <c r="KPW2" s="50"/>
      <c r="KQK2" s="48"/>
      <c r="KQL2"/>
      <c r="KQM2" s="50"/>
      <c r="KRA2" s="48"/>
      <c r="KRB2"/>
      <c r="KRC2" s="50"/>
      <c r="KRQ2" s="48"/>
      <c r="KRR2"/>
      <c r="KRS2" s="50"/>
      <c r="KSG2" s="48"/>
      <c r="KSH2"/>
      <c r="KSI2" s="50"/>
      <c r="KSW2" s="48"/>
      <c r="KSX2"/>
      <c r="KSY2" s="50"/>
      <c r="KTM2" s="48"/>
      <c r="KTN2"/>
      <c r="KTO2" s="50"/>
      <c r="KUC2" s="48"/>
      <c r="KUD2"/>
      <c r="KUE2" s="50"/>
      <c r="KUS2" s="48"/>
      <c r="KUT2"/>
      <c r="KUU2" s="50"/>
      <c r="KVI2" s="48"/>
      <c r="KVJ2"/>
      <c r="KVK2" s="50"/>
      <c r="KVY2" s="48"/>
      <c r="KVZ2"/>
      <c r="KWA2" s="50"/>
      <c r="KWO2" s="48"/>
      <c r="KWP2"/>
      <c r="KWQ2" s="50"/>
      <c r="KXE2" s="48"/>
      <c r="KXF2"/>
      <c r="KXG2" s="50"/>
      <c r="KXU2" s="48"/>
      <c r="KXV2"/>
      <c r="KXW2" s="50"/>
      <c r="KYK2" s="48"/>
      <c r="KYL2"/>
      <c r="KYM2" s="50"/>
      <c r="KZA2" s="48"/>
      <c r="KZB2"/>
      <c r="KZC2" s="50"/>
      <c r="KZQ2" s="48"/>
      <c r="KZR2"/>
      <c r="KZS2" s="50"/>
      <c r="LAG2" s="48"/>
      <c r="LAH2"/>
      <c r="LAI2" s="50"/>
      <c r="LAW2" s="48"/>
      <c r="LAX2"/>
      <c r="LAY2" s="50"/>
      <c r="LBM2" s="48"/>
      <c r="LBN2"/>
      <c r="LBO2" s="50"/>
      <c r="LCC2" s="48"/>
      <c r="LCD2"/>
      <c r="LCE2" s="50"/>
      <c r="LCS2" s="48"/>
      <c r="LCT2"/>
      <c r="LCU2" s="50"/>
      <c r="LDI2" s="48"/>
      <c r="LDJ2"/>
      <c r="LDK2" s="50"/>
      <c r="LDY2" s="48"/>
      <c r="LDZ2"/>
      <c r="LEA2" s="50"/>
      <c r="LEO2" s="48"/>
      <c r="LEP2"/>
      <c r="LEQ2" s="50"/>
      <c r="LFE2" s="48"/>
      <c r="LFF2"/>
      <c r="LFG2" s="50"/>
      <c r="LFU2" s="48"/>
      <c r="LFV2"/>
      <c r="LFW2" s="50"/>
      <c r="LGK2" s="48"/>
      <c r="LGL2"/>
      <c r="LGM2" s="50"/>
      <c r="LHA2" s="48"/>
      <c r="LHB2"/>
      <c r="LHC2" s="50"/>
      <c r="LHQ2" s="48"/>
      <c r="LHR2"/>
      <c r="LHS2" s="50"/>
      <c r="LIG2" s="48"/>
      <c r="LIH2"/>
      <c r="LII2" s="50"/>
      <c r="LIW2" s="48"/>
      <c r="LIX2"/>
      <c r="LIY2" s="50"/>
      <c r="LJM2" s="48"/>
      <c r="LJN2"/>
      <c r="LJO2" s="50"/>
      <c r="LKC2" s="48"/>
      <c r="LKD2"/>
      <c r="LKE2" s="50"/>
      <c r="LKS2" s="48"/>
      <c r="LKT2"/>
      <c r="LKU2" s="50"/>
      <c r="LLI2" s="48"/>
      <c r="LLJ2"/>
      <c r="LLK2" s="50"/>
      <c r="LLY2" s="48"/>
      <c r="LLZ2"/>
      <c r="LMA2" s="50"/>
      <c r="LMO2" s="48"/>
      <c r="LMP2"/>
      <c r="LMQ2" s="50"/>
      <c r="LNE2" s="48"/>
      <c r="LNF2"/>
      <c r="LNG2" s="50"/>
      <c r="LNU2" s="48"/>
      <c r="LNV2"/>
      <c r="LNW2" s="50"/>
      <c r="LOK2" s="48"/>
      <c r="LOL2"/>
      <c r="LOM2" s="50"/>
      <c r="LPA2" s="48"/>
      <c r="LPB2"/>
      <c r="LPC2" s="50"/>
      <c r="LPQ2" s="48"/>
      <c r="LPR2"/>
      <c r="LPS2" s="50"/>
      <c r="LQG2" s="48"/>
      <c r="LQH2"/>
      <c r="LQI2" s="50"/>
      <c r="LQW2" s="48"/>
      <c r="LQX2"/>
      <c r="LQY2" s="50"/>
      <c r="LRM2" s="48"/>
      <c r="LRN2"/>
      <c r="LRO2" s="50"/>
      <c r="LSC2" s="48"/>
      <c r="LSD2"/>
      <c r="LSE2" s="50"/>
      <c r="LSS2" s="48"/>
      <c r="LST2"/>
      <c r="LSU2" s="50"/>
      <c r="LTI2" s="48"/>
      <c r="LTJ2"/>
      <c r="LTK2" s="50"/>
      <c r="LTY2" s="48"/>
      <c r="LTZ2"/>
      <c r="LUA2" s="50"/>
      <c r="LUO2" s="48"/>
      <c r="LUP2"/>
      <c r="LUQ2" s="50"/>
      <c r="LVE2" s="48"/>
      <c r="LVF2"/>
      <c r="LVG2" s="50"/>
      <c r="LVU2" s="48"/>
      <c r="LVV2"/>
      <c r="LVW2" s="50"/>
      <c r="LWK2" s="48"/>
      <c r="LWL2"/>
      <c r="LWM2" s="50"/>
      <c r="LXA2" s="48"/>
      <c r="LXB2"/>
      <c r="LXC2" s="50"/>
      <c r="LXQ2" s="48"/>
      <c r="LXR2"/>
      <c r="LXS2" s="50"/>
      <c r="LYG2" s="48"/>
      <c r="LYH2"/>
      <c r="LYI2" s="50"/>
      <c r="LYW2" s="48"/>
      <c r="LYX2"/>
      <c r="LYY2" s="50"/>
      <c r="LZM2" s="48"/>
      <c r="LZN2"/>
      <c r="LZO2" s="50"/>
      <c r="MAC2" s="48"/>
      <c r="MAD2"/>
      <c r="MAE2" s="50"/>
      <c r="MAS2" s="48"/>
      <c r="MAT2"/>
      <c r="MAU2" s="50"/>
      <c r="MBI2" s="48"/>
      <c r="MBJ2"/>
      <c r="MBK2" s="50"/>
      <c r="MBY2" s="48"/>
      <c r="MBZ2"/>
      <c r="MCA2" s="50"/>
      <c r="MCO2" s="48"/>
      <c r="MCP2"/>
      <c r="MCQ2" s="50"/>
      <c r="MDE2" s="48"/>
      <c r="MDF2"/>
      <c r="MDG2" s="50"/>
      <c r="MDU2" s="48"/>
      <c r="MDV2"/>
      <c r="MDW2" s="50"/>
      <c r="MEK2" s="48"/>
      <c r="MEL2"/>
      <c r="MEM2" s="50"/>
      <c r="MFA2" s="48"/>
      <c r="MFB2"/>
      <c r="MFC2" s="50"/>
      <c r="MFQ2" s="48"/>
      <c r="MFR2"/>
      <c r="MFS2" s="50"/>
      <c r="MGG2" s="48"/>
      <c r="MGH2"/>
      <c r="MGI2" s="50"/>
      <c r="MGW2" s="48"/>
      <c r="MGX2"/>
      <c r="MGY2" s="50"/>
      <c r="MHM2" s="48"/>
      <c r="MHN2"/>
      <c r="MHO2" s="50"/>
      <c r="MIC2" s="48"/>
      <c r="MID2"/>
      <c r="MIE2" s="50"/>
      <c r="MIS2" s="48"/>
      <c r="MIT2"/>
      <c r="MIU2" s="50"/>
      <c r="MJI2" s="48"/>
      <c r="MJJ2"/>
      <c r="MJK2" s="50"/>
      <c r="MJY2" s="48"/>
      <c r="MJZ2"/>
      <c r="MKA2" s="50"/>
      <c r="MKO2" s="48"/>
      <c r="MKP2"/>
      <c r="MKQ2" s="50"/>
      <c r="MLE2" s="48"/>
      <c r="MLF2"/>
      <c r="MLG2" s="50"/>
      <c r="MLU2" s="48"/>
      <c r="MLV2"/>
      <c r="MLW2" s="50"/>
      <c r="MMK2" s="48"/>
      <c r="MML2"/>
      <c r="MMM2" s="50"/>
      <c r="MNA2" s="48"/>
      <c r="MNB2"/>
      <c r="MNC2" s="50"/>
      <c r="MNQ2" s="48"/>
      <c r="MNR2"/>
      <c r="MNS2" s="50"/>
      <c r="MOG2" s="48"/>
      <c r="MOH2"/>
      <c r="MOI2" s="50"/>
      <c r="MOW2" s="48"/>
      <c r="MOX2"/>
      <c r="MOY2" s="50"/>
      <c r="MPM2" s="48"/>
      <c r="MPN2"/>
      <c r="MPO2" s="50"/>
      <c r="MQC2" s="48"/>
      <c r="MQD2"/>
      <c r="MQE2" s="50"/>
      <c r="MQS2" s="48"/>
      <c r="MQT2"/>
      <c r="MQU2" s="50"/>
      <c r="MRI2" s="48"/>
      <c r="MRJ2"/>
      <c r="MRK2" s="50"/>
      <c r="MRY2" s="48"/>
      <c r="MRZ2"/>
      <c r="MSA2" s="50"/>
      <c r="MSO2" s="48"/>
      <c r="MSP2"/>
      <c r="MSQ2" s="50"/>
      <c r="MTE2" s="48"/>
      <c r="MTF2"/>
      <c r="MTG2" s="50"/>
      <c r="MTU2" s="48"/>
      <c r="MTV2"/>
      <c r="MTW2" s="50"/>
      <c r="MUK2" s="48"/>
      <c r="MUL2"/>
      <c r="MUM2" s="50"/>
      <c r="MVA2" s="48"/>
      <c r="MVB2"/>
      <c r="MVC2" s="50"/>
      <c r="MVQ2" s="48"/>
      <c r="MVR2"/>
      <c r="MVS2" s="50"/>
      <c r="MWG2" s="48"/>
      <c r="MWH2"/>
      <c r="MWI2" s="50"/>
      <c r="MWW2" s="48"/>
      <c r="MWX2"/>
      <c r="MWY2" s="50"/>
      <c r="MXM2" s="48"/>
      <c r="MXN2"/>
      <c r="MXO2" s="50"/>
      <c r="MYC2" s="48"/>
      <c r="MYD2"/>
      <c r="MYE2" s="50"/>
      <c r="MYS2" s="48"/>
      <c r="MYT2"/>
      <c r="MYU2" s="50"/>
      <c r="MZI2" s="48"/>
      <c r="MZJ2"/>
      <c r="MZK2" s="50"/>
      <c r="MZY2" s="48"/>
      <c r="MZZ2"/>
      <c r="NAA2" s="50"/>
      <c r="NAO2" s="48"/>
      <c r="NAP2"/>
      <c r="NAQ2" s="50"/>
      <c r="NBE2" s="48"/>
      <c r="NBF2"/>
      <c r="NBG2" s="50"/>
      <c r="NBU2" s="48"/>
      <c r="NBV2"/>
      <c r="NBW2" s="50"/>
      <c r="NCK2" s="48"/>
      <c r="NCL2"/>
      <c r="NCM2" s="50"/>
      <c r="NDA2" s="48"/>
      <c r="NDB2"/>
      <c r="NDC2" s="50"/>
      <c r="NDQ2" s="48"/>
      <c r="NDR2"/>
      <c r="NDS2" s="50"/>
      <c r="NEG2" s="48"/>
      <c r="NEH2"/>
      <c r="NEI2" s="50"/>
      <c r="NEW2" s="48"/>
      <c r="NEX2"/>
      <c r="NEY2" s="50"/>
      <c r="NFM2" s="48"/>
      <c r="NFN2"/>
      <c r="NFO2" s="50"/>
      <c r="NGC2" s="48"/>
      <c r="NGD2"/>
      <c r="NGE2" s="50"/>
      <c r="NGS2" s="48"/>
      <c r="NGT2"/>
      <c r="NGU2" s="50"/>
      <c r="NHI2" s="48"/>
      <c r="NHJ2"/>
      <c r="NHK2" s="50"/>
      <c r="NHY2" s="48"/>
      <c r="NHZ2"/>
      <c r="NIA2" s="50"/>
      <c r="NIO2" s="48"/>
      <c r="NIP2"/>
      <c r="NIQ2" s="50"/>
      <c r="NJE2" s="48"/>
      <c r="NJF2"/>
      <c r="NJG2" s="50"/>
      <c r="NJU2" s="48"/>
      <c r="NJV2"/>
      <c r="NJW2" s="50"/>
      <c r="NKK2" s="48"/>
      <c r="NKL2"/>
      <c r="NKM2" s="50"/>
      <c r="NLA2" s="48"/>
      <c r="NLB2"/>
      <c r="NLC2" s="50"/>
      <c r="NLQ2" s="48"/>
      <c r="NLR2"/>
      <c r="NLS2" s="50"/>
      <c r="NMG2" s="48"/>
      <c r="NMH2"/>
      <c r="NMI2" s="50"/>
      <c r="NMW2" s="48"/>
      <c r="NMX2"/>
      <c r="NMY2" s="50"/>
      <c r="NNM2" s="48"/>
      <c r="NNN2"/>
      <c r="NNO2" s="50"/>
      <c r="NOC2" s="48"/>
      <c r="NOD2"/>
      <c r="NOE2" s="50"/>
      <c r="NOS2" s="48"/>
      <c r="NOT2"/>
      <c r="NOU2" s="50"/>
      <c r="NPI2" s="48"/>
      <c r="NPJ2"/>
      <c r="NPK2" s="50"/>
      <c r="NPY2" s="48"/>
      <c r="NPZ2"/>
      <c r="NQA2" s="50"/>
      <c r="NQO2" s="48"/>
      <c r="NQP2"/>
      <c r="NQQ2" s="50"/>
      <c r="NRE2" s="48"/>
      <c r="NRF2"/>
      <c r="NRG2" s="50"/>
      <c r="NRU2" s="48"/>
      <c r="NRV2"/>
      <c r="NRW2" s="50"/>
      <c r="NSK2" s="48"/>
      <c r="NSL2"/>
      <c r="NSM2" s="50"/>
      <c r="NTA2" s="48"/>
      <c r="NTB2"/>
      <c r="NTC2" s="50"/>
      <c r="NTQ2" s="48"/>
      <c r="NTR2"/>
      <c r="NTS2" s="50"/>
      <c r="NUG2" s="48"/>
      <c r="NUH2"/>
      <c r="NUI2" s="50"/>
      <c r="NUW2" s="48"/>
      <c r="NUX2"/>
      <c r="NUY2" s="50"/>
      <c r="NVM2" s="48"/>
      <c r="NVN2"/>
      <c r="NVO2" s="50"/>
      <c r="NWC2" s="48"/>
      <c r="NWD2"/>
      <c r="NWE2" s="50"/>
      <c r="NWS2" s="48"/>
      <c r="NWT2"/>
      <c r="NWU2" s="50"/>
      <c r="NXI2" s="48"/>
      <c r="NXJ2"/>
      <c r="NXK2" s="50"/>
      <c r="NXY2" s="48"/>
      <c r="NXZ2"/>
      <c r="NYA2" s="50"/>
      <c r="NYO2" s="48"/>
      <c r="NYP2"/>
      <c r="NYQ2" s="50"/>
      <c r="NZE2" s="48"/>
      <c r="NZF2"/>
      <c r="NZG2" s="50"/>
      <c r="NZU2" s="48"/>
      <c r="NZV2"/>
      <c r="NZW2" s="50"/>
      <c r="OAK2" s="48"/>
      <c r="OAL2"/>
      <c r="OAM2" s="50"/>
      <c r="OBA2" s="48"/>
      <c r="OBB2"/>
      <c r="OBC2" s="50"/>
      <c r="OBQ2" s="48"/>
      <c r="OBR2"/>
      <c r="OBS2" s="50"/>
      <c r="OCG2" s="48"/>
      <c r="OCH2"/>
      <c r="OCI2" s="50"/>
      <c r="OCW2" s="48"/>
      <c r="OCX2"/>
      <c r="OCY2" s="50"/>
      <c r="ODM2" s="48"/>
      <c r="ODN2"/>
      <c r="ODO2" s="50"/>
      <c r="OEC2" s="48"/>
      <c r="OED2"/>
      <c r="OEE2" s="50"/>
      <c r="OES2" s="48"/>
      <c r="OET2"/>
      <c r="OEU2" s="50"/>
      <c r="OFI2" s="48"/>
      <c r="OFJ2"/>
      <c r="OFK2" s="50"/>
      <c r="OFY2" s="48"/>
      <c r="OFZ2"/>
      <c r="OGA2" s="50"/>
      <c r="OGO2" s="48"/>
      <c r="OGP2"/>
      <c r="OGQ2" s="50"/>
      <c r="OHE2" s="48"/>
      <c r="OHF2"/>
      <c r="OHG2" s="50"/>
      <c r="OHU2" s="48"/>
      <c r="OHV2"/>
      <c r="OHW2" s="50"/>
      <c r="OIK2" s="48"/>
      <c r="OIL2"/>
      <c r="OIM2" s="50"/>
      <c r="OJA2" s="48"/>
      <c r="OJB2"/>
      <c r="OJC2" s="50"/>
      <c r="OJQ2" s="48"/>
      <c r="OJR2"/>
      <c r="OJS2" s="50"/>
      <c r="OKG2" s="48"/>
      <c r="OKH2"/>
      <c r="OKI2" s="50"/>
      <c r="OKW2" s="48"/>
      <c r="OKX2"/>
      <c r="OKY2" s="50"/>
      <c r="OLM2" s="48"/>
      <c r="OLN2"/>
      <c r="OLO2" s="50"/>
      <c r="OMC2" s="48"/>
      <c r="OMD2"/>
      <c r="OME2" s="50"/>
      <c r="OMS2" s="48"/>
      <c r="OMT2"/>
      <c r="OMU2" s="50"/>
      <c r="ONI2" s="48"/>
      <c r="ONJ2"/>
      <c r="ONK2" s="50"/>
      <c r="ONY2" s="48"/>
      <c r="ONZ2"/>
      <c r="OOA2" s="50"/>
      <c r="OOO2" s="48"/>
      <c r="OOP2"/>
      <c r="OOQ2" s="50"/>
      <c r="OPE2" s="48"/>
      <c r="OPF2"/>
      <c r="OPG2" s="50"/>
      <c r="OPU2" s="48"/>
      <c r="OPV2"/>
      <c r="OPW2" s="50"/>
      <c r="OQK2" s="48"/>
      <c r="OQL2"/>
      <c r="OQM2" s="50"/>
      <c r="ORA2" s="48"/>
      <c r="ORB2"/>
      <c r="ORC2" s="50"/>
      <c r="ORQ2" s="48"/>
      <c r="ORR2"/>
      <c r="ORS2" s="50"/>
      <c r="OSG2" s="48"/>
      <c r="OSH2"/>
      <c r="OSI2" s="50"/>
      <c r="OSW2" s="48"/>
      <c r="OSX2"/>
      <c r="OSY2" s="50"/>
      <c r="OTM2" s="48"/>
      <c r="OTN2"/>
      <c r="OTO2" s="50"/>
      <c r="OUC2" s="48"/>
      <c r="OUD2"/>
      <c r="OUE2" s="50"/>
      <c r="OUS2" s="48"/>
      <c r="OUT2"/>
      <c r="OUU2" s="50"/>
      <c r="OVI2" s="48"/>
      <c r="OVJ2"/>
      <c r="OVK2" s="50"/>
      <c r="OVY2" s="48"/>
      <c r="OVZ2"/>
      <c r="OWA2" s="50"/>
      <c r="OWO2" s="48"/>
      <c r="OWP2"/>
      <c r="OWQ2" s="50"/>
      <c r="OXE2" s="48"/>
      <c r="OXF2"/>
      <c r="OXG2" s="50"/>
      <c r="OXU2" s="48"/>
      <c r="OXV2"/>
      <c r="OXW2" s="50"/>
      <c r="OYK2" s="48"/>
      <c r="OYL2"/>
      <c r="OYM2" s="50"/>
      <c r="OZA2" s="48"/>
      <c r="OZB2"/>
      <c r="OZC2" s="50"/>
      <c r="OZQ2" s="48"/>
      <c r="OZR2"/>
      <c r="OZS2" s="50"/>
      <c r="PAG2" s="48"/>
      <c r="PAH2"/>
      <c r="PAI2" s="50"/>
      <c r="PAW2" s="48"/>
      <c r="PAX2"/>
      <c r="PAY2" s="50"/>
      <c r="PBM2" s="48"/>
      <c r="PBN2"/>
      <c r="PBO2" s="50"/>
      <c r="PCC2" s="48"/>
      <c r="PCD2"/>
      <c r="PCE2" s="50"/>
      <c r="PCS2" s="48"/>
      <c r="PCT2"/>
      <c r="PCU2" s="50"/>
      <c r="PDI2" s="48"/>
      <c r="PDJ2"/>
      <c r="PDK2" s="50"/>
      <c r="PDY2" s="48"/>
      <c r="PDZ2"/>
      <c r="PEA2" s="50"/>
      <c r="PEO2" s="48"/>
      <c r="PEP2"/>
      <c r="PEQ2" s="50"/>
      <c r="PFE2" s="48"/>
      <c r="PFF2"/>
      <c r="PFG2" s="50"/>
      <c r="PFU2" s="48"/>
      <c r="PFV2"/>
      <c r="PFW2" s="50"/>
      <c r="PGK2" s="48"/>
      <c r="PGL2"/>
      <c r="PGM2" s="50"/>
      <c r="PHA2" s="48"/>
      <c r="PHB2"/>
      <c r="PHC2" s="50"/>
      <c r="PHQ2" s="48"/>
      <c r="PHR2"/>
      <c r="PHS2" s="50"/>
      <c r="PIG2" s="48"/>
      <c r="PIH2"/>
      <c r="PII2" s="50"/>
      <c r="PIW2" s="48"/>
      <c r="PIX2"/>
      <c r="PIY2" s="50"/>
      <c r="PJM2" s="48"/>
      <c r="PJN2"/>
      <c r="PJO2" s="50"/>
      <c r="PKC2" s="48"/>
      <c r="PKD2"/>
      <c r="PKE2" s="50"/>
      <c r="PKS2" s="48"/>
      <c r="PKT2"/>
      <c r="PKU2" s="50"/>
      <c r="PLI2" s="48"/>
      <c r="PLJ2"/>
      <c r="PLK2" s="50"/>
      <c r="PLY2" s="48"/>
      <c r="PLZ2"/>
      <c r="PMA2" s="50"/>
      <c r="PMO2" s="48"/>
      <c r="PMP2"/>
      <c r="PMQ2" s="50"/>
      <c r="PNE2" s="48"/>
      <c r="PNF2"/>
      <c r="PNG2" s="50"/>
      <c r="PNU2" s="48"/>
      <c r="PNV2"/>
      <c r="PNW2" s="50"/>
      <c r="POK2" s="48"/>
      <c r="POL2"/>
      <c r="POM2" s="50"/>
      <c r="PPA2" s="48"/>
      <c r="PPB2"/>
      <c r="PPC2" s="50"/>
      <c r="PPQ2" s="48"/>
      <c r="PPR2"/>
      <c r="PPS2" s="50"/>
      <c r="PQG2" s="48"/>
      <c r="PQH2"/>
      <c r="PQI2" s="50"/>
      <c r="PQW2" s="48"/>
      <c r="PQX2"/>
      <c r="PQY2" s="50"/>
      <c r="PRM2" s="48"/>
      <c r="PRN2"/>
      <c r="PRO2" s="50"/>
      <c r="PSC2" s="48"/>
      <c r="PSD2"/>
      <c r="PSE2" s="50"/>
      <c r="PSS2" s="48"/>
      <c r="PST2"/>
      <c r="PSU2" s="50"/>
      <c r="PTI2" s="48"/>
      <c r="PTJ2"/>
      <c r="PTK2" s="50"/>
      <c r="PTY2" s="48"/>
      <c r="PTZ2"/>
      <c r="PUA2" s="50"/>
      <c r="PUO2" s="48"/>
      <c r="PUP2"/>
      <c r="PUQ2" s="50"/>
      <c r="PVE2" s="48"/>
      <c r="PVF2"/>
      <c r="PVG2" s="50"/>
      <c r="PVU2" s="48"/>
      <c r="PVV2"/>
      <c r="PVW2" s="50"/>
      <c r="PWK2" s="48"/>
      <c r="PWL2"/>
      <c r="PWM2" s="50"/>
      <c r="PXA2" s="48"/>
      <c r="PXB2"/>
      <c r="PXC2" s="50"/>
      <c r="PXQ2" s="48"/>
      <c r="PXR2"/>
      <c r="PXS2" s="50"/>
      <c r="PYG2" s="48"/>
      <c r="PYH2"/>
      <c r="PYI2" s="50"/>
      <c r="PYW2" s="48"/>
      <c r="PYX2"/>
      <c r="PYY2" s="50"/>
      <c r="PZM2" s="48"/>
      <c r="PZN2"/>
      <c r="PZO2" s="50"/>
      <c r="QAC2" s="48"/>
      <c r="QAD2"/>
      <c r="QAE2" s="50"/>
      <c r="QAS2" s="48"/>
      <c r="QAT2"/>
      <c r="QAU2" s="50"/>
      <c r="QBI2" s="48"/>
      <c r="QBJ2"/>
      <c r="QBK2" s="50"/>
      <c r="QBY2" s="48"/>
      <c r="QBZ2"/>
      <c r="QCA2" s="50"/>
      <c r="QCO2" s="48"/>
      <c r="QCP2"/>
      <c r="QCQ2" s="50"/>
      <c r="QDE2" s="48"/>
      <c r="QDF2"/>
      <c r="QDG2" s="50"/>
      <c r="QDU2" s="48"/>
      <c r="QDV2"/>
      <c r="QDW2" s="50"/>
      <c r="QEK2" s="48"/>
      <c r="QEL2"/>
      <c r="QEM2" s="50"/>
      <c r="QFA2" s="48"/>
      <c r="QFB2"/>
      <c r="QFC2" s="50"/>
      <c r="QFQ2" s="48"/>
      <c r="QFR2"/>
      <c r="QFS2" s="50"/>
      <c r="QGG2" s="48"/>
      <c r="QGH2"/>
      <c r="QGI2" s="50"/>
      <c r="QGW2" s="48"/>
      <c r="QGX2"/>
      <c r="QGY2" s="50"/>
      <c r="QHM2" s="48"/>
      <c r="QHN2"/>
      <c r="QHO2" s="50"/>
      <c r="QIC2" s="48"/>
      <c r="QID2"/>
      <c r="QIE2" s="50"/>
      <c r="QIS2" s="48"/>
      <c r="QIT2"/>
      <c r="QIU2" s="50"/>
      <c r="QJI2" s="48"/>
      <c r="QJJ2"/>
      <c r="QJK2" s="50"/>
      <c r="QJY2" s="48"/>
      <c r="QJZ2"/>
      <c r="QKA2" s="50"/>
      <c r="QKO2" s="48"/>
      <c r="QKP2"/>
      <c r="QKQ2" s="50"/>
      <c r="QLE2" s="48"/>
      <c r="QLF2"/>
      <c r="QLG2" s="50"/>
      <c r="QLU2" s="48"/>
      <c r="QLV2"/>
      <c r="QLW2" s="50"/>
      <c r="QMK2" s="48"/>
      <c r="QML2"/>
      <c r="QMM2" s="50"/>
      <c r="QNA2" s="48"/>
      <c r="QNB2"/>
      <c r="QNC2" s="50"/>
      <c r="QNQ2" s="48"/>
      <c r="QNR2"/>
      <c r="QNS2" s="50"/>
      <c r="QOG2" s="48"/>
      <c r="QOH2"/>
      <c r="QOI2" s="50"/>
      <c r="QOW2" s="48"/>
      <c r="QOX2"/>
      <c r="QOY2" s="50"/>
      <c r="QPM2" s="48"/>
      <c r="QPN2"/>
      <c r="QPO2" s="50"/>
      <c r="QQC2" s="48"/>
      <c r="QQD2"/>
      <c r="QQE2" s="50"/>
      <c r="QQS2" s="48"/>
      <c r="QQT2"/>
      <c r="QQU2" s="50"/>
      <c r="QRI2" s="48"/>
      <c r="QRJ2"/>
      <c r="QRK2" s="50"/>
      <c r="QRY2" s="48"/>
      <c r="QRZ2"/>
      <c r="QSA2" s="50"/>
      <c r="QSO2" s="48"/>
      <c r="QSP2"/>
      <c r="QSQ2" s="50"/>
      <c r="QTE2" s="48"/>
      <c r="QTF2"/>
      <c r="QTG2" s="50"/>
      <c r="QTU2" s="48"/>
      <c r="QTV2"/>
      <c r="QTW2" s="50"/>
      <c r="QUK2" s="48"/>
      <c r="QUL2"/>
      <c r="QUM2" s="50"/>
      <c r="QVA2" s="48"/>
      <c r="QVB2"/>
      <c r="QVC2" s="50"/>
      <c r="QVQ2" s="48"/>
      <c r="QVR2"/>
      <c r="QVS2" s="50"/>
      <c r="QWG2" s="48"/>
      <c r="QWH2"/>
      <c r="QWI2" s="50"/>
      <c r="QWW2" s="48"/>
      <c r="QWX2"/>
      <c r="QWY2" s="50"/>
      <c r="QXM2" s="48"/>
      <c r="QXN2"/>
      <c r="QXO2" s="50"/>
      <c r="QYC2" s="48"/>
      <c r="QYD2"/>
      <c r="QYE2" s="50"/>
      <c r="QYS2" s="48"/>
      <c r="QYT2"/>
      <c r="QYU2" s="50"/>
      <c r="QZI2" s="48"/>
      <c r="QZJ2"/>
      <c r="QZK2" s="50"/>
      <c r="QZY2" s="48"/>
      <c r="QZZ2"/>
      <c r="RAA2" s="50"/>
      <c r="RAO2" s="48"/>
      <c r="RAP2"/>
      <c r="RAQ2" s="50"/>
      <c r="RBE2" s="48"/>
      <c r="RBF2"/>
      <c r="RBG2" s="50"/>
      <c r="RBU2" s="48"/>
      <c r="RBV2"/>
      <c r="RBW2" s="50"/>
      <c r="RCK2" s="48"/>
      <c r="RCL2"/>
      <c r="RCM2" s="50"/>
      <c r="RDA2" s="48"/>
      <c r="RDB2"/>
      <c r="RDC2" s="50"/>
      <c r="RDQ2" s="48"/>
      <c r="RDR2"/>
      <c r="RDS2" s="50"/>
      <c r="REG2" s="48"/>
      <c r="REH2"/>
      <c r="REI2" s="50"/>
      <c r="REW2" s="48"/>
      <c r="REX2"/>
      <c r="REY2" s="50"/>
      <c r="RFM2" s="48"/>
      <c r="RFN2"/>
      <c r="RFO2" s="50"/>
      <c r="RGC2" s="48"/>
      <c r="RGD2"/>
      <c r="RGE2" s="50"/>
      <c r="RGS2" s="48"/>
      <c r="RGT2"/>
      <c r="RGU2" s="50"/>
      <c r="RHI2" s="48"/>
      <c r="RHJ2"/>
      <c r="RHK2" s="50"/>
      <c r="RHY2" s="48"/>
      <c r="RHZ2"/>
      <c r="RIA2" s="50"/>
      <c r="RIO2" s="48"/>
      <c r="RIP2"/>
      <c r="RIQ2" s="50"/>
      <c r="RJE2" s="48"/>
      <c r="RJF2"/>
      <c r="RJG2" s="50"/>
      <c r="RJU2" s="48"/>
      <c r="RJV2"/>
      <c r="RJW2" s="50"/>
      <c r="RKK2" s="48"/>
      <c r="RKL2"/>
      <c r="RKM2" s="50"/>
      <c r="RLA2" s="48"/>
      <c r="RLB2"/>
      <c r="RLC2" s="50"/>
      <c r="RLQ2" s="48"/>
      <c r="RLR2"/>
      <c r="RLS2" s="50"/>
      <c r="RMG2" s="48"/>
      <c r="RMH2"/>
      <c r="RMI2" s="50"/>
      <c r="RMW2" s="48"/>
      <c r="RMX2"/>
      <c r="RMY2" s="50"/>
      <c r="RNM2" s="48"/>
      <c r="RNN2"/>
      <c r="RNO2" s="50"/>
      <c r="ROC2" s="48"/>
      <c r="ROD2"/>
      <c r="ROE2" s="50"/>
      <c r="ROS2" s="48"/>
      <c r="ROT2"/>
      <c r="ROU2" s="50"/>
      <c r="RPI2" s="48"/>
      <c r="RPJ2"/>
      <c r="RPK2" s="50"/>
      <c r="RPY2" s="48"/>
      <c r="RPZ2"/>
      <c r="RQA2" s="50"/>
      <c r="RQO2" s="48"/>
      <c r="RQP2"/>
      <c r="RQQ2" s="50"/>
      <c r="RRE2" s="48"/>
      <c r="RRF2"/>
      <c r="RRG2" s="50"/>
      <c r="RRU2" s="48"/>
      <c r="RRV2"/>
      <c r="RRW2" s="50"/>
      <c r="RSK2" s="48"/>
      <c r="RSL2"/>
      <c r="RSM2" s="50"/>
      <c r="RTA2" s="48"/>
      <c r="RTB2"/>
      <c r="RTC2" s="50"/>
      <c r="RTQ2" s="48"/>
      <c r="RTR2"/>
      <c r="RTS2" s="50"/>
      <c r="RUG2" s="48"/>
      <c r="RUH2"/>
      <c r="RUI2" s="50"/>
      <c r="RUW2" s="48"/>
      <c r="RUX2"/>
      <c r="RUY2" s="50"/>
      <c r="RVM2" s="48"/>
      <c r="RVN2"/>
      <c r="RVO2" s="50"/>
      <c r="RWC2" s="48"/>
      <c r="RWD2"/>
      <c r="RWE2" s="50"/>
      <c r="RWS2" s="48"/>
      <c r="RWT2"/>
      <c r="RWU2" s="50"/>
      <c r="RXI2" s="48"/>
      <c r="RXJ2"/>
      <c r="RXK2" s="50"/>
      <c r="RXY2" s="48"/>
      <c r="RXZ2"/>
      <c r="RYA2" s="50"/>
      <c r="RYO2" s="48"/>
      <c r="RYP2"/>
      <c r="RYQ2" s="50"/>
      <c r="RZE2" s="48"/>
      <c r="RZF2"/>
      <c r="RZG2" s="50"/>
      <c r="RZU2" s="48"/>
      <c r="RZV2"/>
      <c r="RZW2" s="50"/>
      <c r="SAK2" s="48"/>
      <c r="SAL2"/>
      <c r="SAM2" s="50"/>
      <c r="SBA2" s="48"/>
      <c r="SBB2"/>
      <c r="SBC2" s="50"/>
      <c r="SBQ2" s="48"/>
      <c r="SBR2"/>
      <c r="SBS2" s="50"/>
      <c r="SCG2" s="48"/>
      <c r="SCH2"/>
      <c r="SCI2" s="50"/>
      <c r="SCW2" s="48"/>
      <c r="SCX2"/>
      <c r="SCY2" s="50"/>
      <c r="SDM2" s="48"/>
      <c r="SDN2"/>
      <c r="SDO2" s="50"/>
      <c r="SEC2" s="48"/>
      <c r="SED2"/>
      <c r="SEE2" s="50"/>
      <c r="SES2" s="48"/>
      <c r="SET2"/>
      <c r="SEU2" s="50"/>
      <c r="SFI2" s="48"/>
      <c r="SFJ2"/>
      <c r="SFK2" s="50"/>
      <c r="SFY2" s="48"/>
      <c r="SFZ2"/>
      <c r="SGA2" s="50"/>
      <c r="SGO2" s="48"/>
      <c r="SGP2"/>
      <c r="SGQ2" s="50"/>
      <c r="SHE2" s="48"/>
      <c r="SHF2"/>
      <c r="SHG2" s="50"/>
      <c r="SHU2" s="48"/>
      <c r="SHV2"/>
      <c r="SHW2" s="50"/>
      <c r="SIK2" s="48"/>
      <c r="SIL2"/>
      <c r="SIM2" s="50"/>
      <c r="SJA2" s="48"/>
      <c r="SJB2"/>
      <c r="SJC2" s="50"/>
      <c r="SJQ2" s="48"/>
      <c r="SJR2"/>
      <c r="SJS2" s="50"/>
      <c r="SKG2" s="48"/>
      <c r="SKH2"/>
      <c r="SKI2" s="50"/>
      <c r="SKW2" s="48"/>
      <c r="SKX2"/>
      <c r="SKY2" s="50"/>
      <c r="SLM2" s="48"/>
      <c r="SLN2"/>
      <c r="SLO2" s="50"/>
      <c r="SMC2" s="48"/>
      <c r="SMD2"/>
      <c r="SME2" s="50"/>
      <c r="SMS2" s="48"/>
      <c r="SMT2"/>
      <c r="SMU2" s="50"/>
      <c r="SNI2" s="48"/>
      <c r="SNJ2"/>
      <c r="SNK2" s="50"/>
      <c r="SNY2" s="48"/>
      <c r="SNZ2"/>
      <c r="SOA2" s="50"/>
      <c r="SOO2" s="48"/>
      <c r="SOP2"/>
      <c r="SOQ2" s="50"/>
      <c r="SPE2" s="48"/>
      <c r="SPF2"/>
      <c r="SPG2" s="50"/>
      <c r="SPU2" s="48"/>
      <c r="SPV2"/>
      <c r="SPW2" s="50"/>
      <c r="SQK2" s="48"/>
      <c r="SQL2"/>
      <c r="SQM2" s="50"/>
      <c r="SRA2" s="48"/>
      <c r="SRB2"/>
      <c r="SRC2" s="50"/>
      <c r="SRQ2" s="48"/>
      <c r="SRR2"/>
      <c r="SRS2" s="50"/>
      <c r="SSG2" s="48"/>
      <c r="SSH2"/>
      <c r="SSI2" s="50"/>
      <c r="SSW2" s="48"/>
      <c r="SSX2"/>
      <c r="SSY2" s="50"/>
      <c r="STM2" s="48"/>
      <c r="STN2"/>
      <c r="STO2" s="50"/>
      <c r="SUC2" s="48"/>
      <c r="SUD2"/>
      <c r="SUE2" s="50"/>
      <c r="SUS2" s="48"/>
      <c r="SUT2"/>
      <c r="SUU2" s="50"/>
      <c r="SVI2" s="48"/>
      <c r="SVJ2"/>
      <c r="SVK2" s="50"/>
      <c r="SVY2" s="48"/>
      <c r="SVZ2"/>
      <c r="SWA2" s="50"/>
      <c r="SWO2" s="48"/>
      <c r="SWP2"/>
      <c r="SWQ2" s="50"/>
      <c r="SXE2" s="48"/>
      <c r="SXF2"/>
      <c r="SXG2" s="50"/>
      <c r="SXU2" s="48"/>
      <c r="SXV2"/>
      <c r="SXW2" s="50"/>
      <c r="SYK2" s="48"/>
      <c r="SYL2"/>
      <c r="SYM2" s="50"/>
      <c r="SZA2" s="48"/>
      <c r="SZB2"/>
      <c r="SZC2" s="50"/>
      <c r="SZQ2" s="48"/>
      <c r="SZR2"/>
      <c r="SZS2" s="50"/>
      <c r="TAG2" s="48"/>
      <c r="TAH2"/>
      <c r="TAI2" s="50"/>
      <c r="TAW2" s="48"/>
      <c r="TAX2"/>
      <c r="TAY2" s="50"/>
      <c r="TBM2" s="48"/>
      <c r="TBN2"/>
      <c r="TBO2" s="50"/>
      <c r="TCC2" s="48"/>
      <c r="TCD2"/>
      <c r="TCE2" s="50"/>
      <c r="TCS2" s="48"/>
      <c r="TCT2"/>
      <c r="TCU2" s="50"/>
      <c r="TDI2" s="48"/>
      <c r="TDJ2"/>
      <c r="TDK2" s="50"/>
      <c r="TDY2" s="48"/>
      <c r="TDZ2"/>
      <c r="TEA2" s="50"/>
      <c r="TEO2" s="48"/>
      <c r="TEP2"/>
      <c r="TEQ2" s="50"/>
      <c r="TFE2" s="48"/>
      <c r="TFF2"/>
      <c r="TFG2" s="50"/>
      <c r="TFU2" s="48"/>
      <c r="TFV2"/>
      <c r="TFW2" s="50"/>
      <c r="TGK2" s="48"/>
      <c r="TGL2"/>
      <c r="TGM2" s="50"/>
      <c r="THA2" s="48"/>
      <c r="THB2"/>
      <c r="THC2" s="50"/>
      <c r="THQ2" s="48"/>
      <c r="THR2"/>
      <c r="THS2" s="50"/>
      <c r="TIG2" s="48"/>
      <c r="TIH2"/>
      <c r="TII2" s="50"/>
      <c r="TIW2" s="48"/>
      <c r="TIX2"/>
      <c r="TIY2" s="50"/>
      <c r="TJM2" s="48"/>
      <c r="TJN2"/>
      <c r="TJO2" s="50"/>
      <c r="TKC2" s="48"/>
      <c r="TKD2"/>
      <c r="TKE2" s="50"/>
      <c r="TKS2" s="48"/>
      <c r="TKT2"/>
      <c r="TKU2" s="50"/>
      <c r="TLI2" s="48"/>
      <c r="TLJ2"/>
      <c r="TLK2" s="50"/>
      <c r="TLY2" s="48"/>
      <c r="TLZ2"/>
      <c r="TMA2" s="50"/>
      <c r="TMO2" s="48"/>
      <c r="TMP2"/>
      <c r="TMQ2" s="50"/>
      <c r="TNE2" s="48"/>
      <c r="TNF2"/>
      <c r="TNG2" s="50"/>
      <c r="TNU2" s="48"/>
      <c r="TNV2"/>
      <c r="TNW2" s="50"/>
      <c r="TOK2" s="48"/>
      <c r="TOL2"/>
      <c r="TOM2" s="50"/>
      <c r="TPA2" s="48"/>
      <c r="TPB2"/>
      <c r="TPC2" s="50"/>
      <c r="TPQ2" s="48"/>
      <c r="TPR2"/>
      <c r="TPS2" s="50"/>
      <c r="TQG2" s="48"/>
      <c r="TQH2"/>
      <c r="TQI2" s="50"/>
      <c r="TQW2" s="48"/>
      <c r="TQX2"/>
      <c r="TQY2" s="50"/>
      <c r="TRM2" s="48"/>
      <c r="TRN2"/>
      <c r="TRO2" s="50"/>
      <c r="TSC2" s="48"/>
      <c r="TSD2"/>
      <c r="TSE2" s="50"/>
      <c r="TSS2" s="48"/>
      <c r="TST2"/>
      <c r="TSU2" s="50"/>
      <c r="TTI2" s="48"/>
      <c r="TTJ2"/>
      <c r="TTK2" s="50"/>
      <c r="TTY2" s="48"/>
      <c r="TTZ2"/>
      <c r="TUA2" s="50"/>
      <c r="TUO2" s="48"/>
      <c r="TUP2"/>
      <c r="TUQ2" s="50"/>
      <c r="TVE2" s="48"/>
      <c r="TVF2"/>
      <c r="TVG2" s="50"/>
      <c r="TVU2" s="48"/>
      <c r="TVV2"/>
      <c r="TVW2" s="50"/>
      <c r="TWK2" s="48"/>
      <c r="TWL2"/>
      <c r="TWM2" s="50"/>
      <c r="TXA2" s="48"/>
      <c r="TXB2"/>
      <c r="TXC2" s="50"/>
      <c r="TXQ2" s="48"/>
      <c r="TXR2"/>
      <c r="TXS2" s="50"/>
      <c r="TYG2" s="48"/>
      <c r="TYH2"/>
      <c r="TYI2" s="50"/>
      <c r="TYW2" s="48"/>
      <c r="TYX2"/>
      <c r="TYY2" s="50"/>
      <c r="TZM2" s="48"/>
      <c r="TZN2"/>
      <c r="TZO2" s="50"/>
      <c r="UAC2" s="48"/>
      <c r="UAD2"/>
      <c r="UAE2" s="50"/>
      <c r="UAS2" s="48"/>
      <c r="UAT2"/>
      <c r="UAU2" s="50"/>
      <c r="UBI2" s="48"/>
      <c r="UBJ2"/>
      <c r="UBK2" s="50"/>
      <c r="UBY2" s="48"/>
      <c r="UBZ2"/>
      <c r="UCA2" s="50"/>
      <c r="UCO2" s="48"/>
      <c r="UCP2"/>
      <c r="UCQ2" s="50"/>
      <c r="UDE2" s="48"/>
      <c r="UDF2"/>
      <c r="UDG2" s="50"/>
      <c r="UDU2" s="48"/>
      <c r="UDV2"/>
      <c r="UDW2" s="50"/>
      <c r="UEK2" s="48"/>
      <c r="UEL2"/>
      <c r="UEM2" s="50"/>
      <c r="UFA2" s="48"/>
      <c r="UFB2"/>
      <c r="UFC2" s="50"/>
      <c r="UFQ2" s="48"/>
      <c r="UFR2"/>
      <c r="UFS2" s="50"/>
      <c r="UGG2" s="48"/>
      <c r="UGH2"/>
      <c r="UGI2" s="50"/>
      <c r="UGW2" s="48"/>
      <c r="UGX2"/>
      <c r="UGY2" s="50"/>
      <c r="UHM2" s="48"/>
      <c r="UHN2"/>
      <c r="UHO2" s="50"/>
      <c r="UIC2" s="48"/>
      <c r="UID2"/>
      <c r="UIE2" s="50"/>
      <c r="UIS2" s="48"/>
      <c r="UIT2"/>
      <c r="UIU2" s="50"/>
      <c r="UJI2" s="48"/>
      <c r="UJJ2"/>
      <c r="UJK2" s="50"/>
      <c r="UJY2" s="48"/>
      <c r="UJZ2"/>
      <c r="UKA2" s="50"/>
      <c r="UKO2" s="48"/>
      <c r="UKP2"/>
      <c r="UKQ2" s="50"/>
      <c r="ULE2" s="48"/>
      <c r="ULF2"/>
      <c r="ULG2" s="50"/>
      <c r="ULU2" s="48"/>
      <c r="ULV2"/>
      <c r="ULW2" s="50"/>
      <c r="UMK2" s="48"/>
      <c r="UML2"/>
      <c r="UMM2" s="50"/>
      <c r="UNA2" s="48"/>
      <c r="UNB2"/>
      <c r="UNC2" s="50"/>
      <c r="UNQ2" s="48"/>
      <c r="UNR2"/>
      <c r="UNS2" s="50"/>
      <c r="UOG2" s="48"/>
      <c r="UOH2"/>
      <c r="UOI2" s="50"/>
      <c r="UOW2" s="48"/>
      <c r="UOX2"/>
      <c r="UOY2" s="50"/>
      <c r="UPM2" s="48"/>
      <c r="UPN2"/>
      <c r="UPO2" s="50"/>
      <c r="UQC2" s="48"/>
      <c r="UQD2"/>
      <c r="UQE2" s="50"/>
      <c r="UQS2" s="48"/>
      <c r="UQT2"/>
      <c r="UQU2" s="50"/>
      <c r="URI2" s="48"/>
      <c r="URJ2"/>
      <c r="URK2" s="50"/>
      <c r="URY2" s="48"/>
      <c r="URZ2"/>
      <c r="USA2" s="50"/>
      <c r="USO2" s="48"/>
      <c r="USP2"/>
      <c r="USQ2" s="50"/>
      <c r="UTE2" s="48"/>
      <c r="UTF2"/>
      <c r="UTG2" s="50"/>
      <c r="UTU2" s="48"/>
      <c r="UTV2"/>
      <c r="UTW2" s="50"/>
      <c r="UUK2" s="48"/>
      <c r="UUL2"/>
      <c r="UUM2" s="50"/>
      <c r="UVA2" s="48"/>
      <c r="UVB2"/>
      <c r="UVC2" s="50"/>
      <c r="UVQ2" s="48"/>
      <c r="UVR2"/>
      <c r="UVS2" s="50"/>
      <c r="UWG2" s="48"/>
      <c r="UWH2"/>
      <c r="UWI2" s="50"/>
      <c r="UWW2" s="48"/>
      <c r="UWX2"/>
      <c r="UWY2" s="50"/>
      <c r="UXM2" s="48"/>
      <c r="UXN2"/>
      <c r="UXO2" s="50"/>
      <c r="UYC2" s="48"/>
      <c r="UYD2"/>
      <c r="UYE2" s="50"/>
      <c r="UYS2" s="48"/>
      <c r="UYT2"/>
      <c r="UYU2" s="50"/>
      <c r="UZI2" s="48"/>
      <c r="UZJ2"/>
      <c r="UZK2" s="50"/>
      <c r="UZY2" s="48"/>
      <c r="UZZ2"/>
      <c r="VAA2" s="50"/>
      <c r="VAO2" s="48"/>
      <c r="VAP2"/>
      <c r="VAQ2" s="50"/>
      <c r="VBE2" s="48"/>
      <c r="VBF2"/>
      <c r="VBG2" s="50"/>
      <c r="VBU2" s="48"/>
      <c r="VBV2"/>
      <c r="VBW2" s="50"/>
      <c r="VCK2" s="48"/>
      <c r="VCL2"/>
      <c r="VCM2" s="50"/>
      <c r="VDA2" s="48"/>
      <c r="VDB2"/>
      <c r="VDC2" s="50"/>
      <c r="VDQ2" s="48"/>
      <c r="VDR2"/>
      <c r="VDS2" s="50"/>
      <c r="VEG2" s="48"/>
      <c r="VEH2"/>
      <c r="VEI2" s="50"/>
      <c r="VEW2" s="48"/>
      <c r="VEX2"/>
      <c r="VEY2" s="50"/>
      <c r="VFM2" s="48"/>
      <c r="VFN2"/>
      <c r="VFO2" s="50"/>
      <c r="VGC2" s="48"/>
      <c r="VGD2"/>
      <c r="VGE2" s="50"/>
      <c r="VGS2" s="48"/>
      <c r="VGT2"/>
      <c r="VGU2" s="50"/>
      <c r="VHI2" s="48"/>
      <c r="VHJ2"/>
      <c r="VHK2" s="50"/>
      <c r="VHY2" s="48"/>
      <c r="VHZ2"/>
      <c r="VIA2" s="50"/>
      <c r="VIO2" s="48"/>
      <c r="VIP2"/>
      <c r="VIQ2" s="50"/>
      <c r="VJE2" s="48"/>
      <c r="VJF2"/>
      <c r="VJG2" s="50"/>
      <c r="VJU2" s="48"/>
      <c r="VJV2"/>
      <c r="VJW2" s="50"/>
      <c r="VKK2" s="48"/>
      <c r="VKL2"/>
      <c r="VKM2" s="50"/>
      <c r="VLA2" s="48"/>
      <c r="VLB2"/>
      <c r="VLC2" s="50"/>
      <c r="VLQ2" s="48"/>
      <c r="VLR2"/>
      <c r="VLS2" s="50"/>
      <c r="VMG2" s="48"/>
      <c r="VMH2"/>
      <c r="VMI2" s="50"/>
      <c r="VMW2" s="48"/>
      <c r="VMX2"/>
      <c r="VMY2" s="50"/>
      <c r="VNM2" s="48"/>
      <c r="VNN2"/>
      <c r="VNO2" s="50"/>
      <c r="VOC2" s="48"/>
      <c r="VOD2"/>
      <c r="VOE2" s="50"/>
      <c r="VOS2" s="48"/>
      <c r="VOT2"/>
      <c r="VOU2" s="50"/>
      <c r="VPI2" s="48"/>
      <c r="VPJ2"/>
      <c r="VPK2" s="50"/>
      <c r="VPY2" s="48"/>
      <c r="VPZ2"/>
      <c r="VQA2" s="50"/>
      <c r="VQO2" s="48"/>
      <c r="VQP2"/>
      <c r="VQQ2" s="50"/>
      <c r="VRE2" s="48"/>
      <c r="VRF2"/>
      <c r="VRG2" s="50"/>
      <c r="VRU2" s="48"/>
      <c r="VRV2"/>
      <c r="VRW2" s="50"/>
      <c r="VSK2" s="48"/>
      <c r="VSL2"/>
      <c r="VSM2" s="50"/>
      <c r="VTA2" s="48"/>
      <c r="VTB2"/>
      <c r="VTC2" s="50"/>
      <c r="VTQ2" s="48"/>
      <c r="VTR2"/>
      <c r="VTS2" s="50"/>
      <c r="VUG2" s="48"/>
      <c r="VUH2"/>
      <c r="VUI2" s="50"/>
      <c r="VUW2" s="48"/>
      <c r="VUX2"/>
      <c r="VUY2" s="50"/>
      <c r="VVM2" s="48"/>
      <c r="VVN2"/>
      <c r="VVO2" s="50"/>
      <c r="VWC2" s="48"/>
      <c r="VWD2"/>
      <c r="VWE2" s="50"/>
      <c r="VWS2" s="48"/>
      <c r="VWT2"/>
      <c r="VWU2" s="50"/>
      <c r="VXI2" s="48"/>
      <c r="VXJ2"/>
      <c r="VXK2" s="50"/>
      <c r="VXY2" s="48"/>
      <c r="VXZ2"/>
      <c r="VYA2" s="50"/>
      <c r="VYO2" s="48"/>
      <c r="VYP2"/>
      <c r="VYQ2" s="50"/>
      <c r="VZE2" s="48"/>
      <c r="VZF2"/>
      <c r="VZG2" s="50"/>
      <c r="VZU2" s="48"/>
      <c r="VZV2"/>
      <c r="VZW2" s="50"/>
      <c r="WAK2" s="48"/>
      <c r="WAL2"/>
      <c r="WAM2" s="50"/>
      <c r="WBA2" s="48"/>
      <c r="WBB2"/>
      <c r="WBC2" s="50"/>
      <c r="WBQ2" s="48"/>
      <c r="WBR2"/>
      <c r="WBS2" s="50"/>
      <c r="WCG2" s="48"/>
      <c r="WCH2"/>
      <c r="WCI2" s="50"/>
      <c r="WCW2" s="48"/>
      <c r="WCX2"/>
      <c r="WCY2" s="50"/>
      <c r="WDM2" s="48"/>
      <c r="WDN2"/>
      <c r="WDO2" s="50"/>
      <c r="WEC2" s="48"/>
      <c r="WED2"/>
      <c r="WEE2" s="50"/>
      <c r="WES2" s="48"/>
      <c r="WET2"/>
      <c r="WEU2" s="50"/>
      <c r="WFI2" s="48"/>
      <c r="WFJ2"/>
      <c r="WFK2" s="50"/>
      <c r="WFY2" s="48"/>
      <c r="WFZ2"/>
      <c r="WGA2" s="50"/>
      <c r="WGO2" s="48"/>
      <c r="WGP2"/>
      <c r="WGQ2" s="50"/>
      <c r="WHE2" s="48"/>
      <c r="WHF2"/>
      <c r="WHG2" s="50"/>
      <c r="WHU2" s="48"/>
      <c r="WHV2"/>
      <c r="WHW2" s="50"/>
      <c r="WIK2" s="48"/>
      <c r="WIL2"/>
      <c r="WIM2" s="50"/>
      <c r="WJA2" s="48"/>
      <c r="WJB2"/>
      <c r="WJC2" s="50"/>
      <c r="WJQ2" s="48"/>
      <c r="WJR2"/>
      <c r="WJS2" s="50"/>
      <c r="WKG2" s="48"/>
      <c r="WKH2"/>
      <c r="WKI2" s="50"/>
      <c r="WKW2" s="48"/>
      <c r="WKX2"/>
      <c r="WKY2" s="50"/>
      <c r="WLM2" s="48"/>
      <c r="WLN2"/>
      <c r="WLO2" s="50"/>
      <c r="WMC2" s="48"/>
      <c r="WMD2"/>
      <c r="WME2" s="50"/>
      <c r="WMS2" s="48"/>
      <c r="WMT2"/>
      <c r="WMU2" s="50"/>
      <c r="WNI2" s="48"/>
      <c r="WNJ2"/>
      <c r="WNK2" s="50"/>
      <c r="WNY2" s="48"/>
      <c r="WNZ2"/>
      <c r="WOA2" s="50"/>
      <c r="WOO2" s="48"/>
      <c r="WOP2"/>
      <c r="WOQ2" s="50"/>
      <c r="WPE2" s="48"/>
      <c r="WPF2"/>
      <c r="WPG2" s="50"/>
      <c r="WPU2" s="48"/>
      <c r="WPV2"/>
      <c r="WPW2" s="50"/>
      <c r="WQK2" s="48"/>
      <c r="WQL2"/>
      <c r="WQM2" s="50"/>
      <c r="WRA2" s="48"/>
      <c r="WRB2"/>
      <c r="WRC2" s="50"/>
      <c r="WRQ2" s="48"/>
      <c r="WRR2"/>
      <c r="WRS2" s="50"/>
      <c r="WSG2" s="48"/>
      <c r="WSH2"/>
      <c r="WSI2" s="50"/>
      <c r="WSW2" s="48"/>
      <c r="WSX2"/>
      <c r="WSY2" s="50"/>
      <c r="WTM2" s="48"/>
      <c r="WTN2"/>
      <c r="WTO2" s="50"/>
      <c r="WUC2" s="48"/>
      <c r="WUD2"/>
      <c r="WUE2" s="50"/>
      <c r="WUS2" s="48"/>
      <c r="WUT2"/>
      <c r="WUU2" s="50"/>
      <c r="WVI2" s="48"/>
      <c r="WVJ2"/>
      <c r="WVK2" s="50"/>
      <c r="WVY2" s="48"/>
      <c r="WVZ2"/>
      <c r="WWA2" s="50"/>
      <c r="WWO2" s="48"/>
      <c r="WWP2"/>
      <c r="WWQ2" s="50"/>
      <c r="WXE2" s="48"/>
      <c r="WXF2"/>
      <c r="WXG2" s="50"/>
      <c r="WXU2" s="48"/>
      <c r="WXV2"/>
      <c r="WXW2" s="50"/>
      <c r="WYK2" s="48"/>
      <c r="WYL2"/>
      <c r="WYM2" s="50"/>
      <c r="WZA2" s="48"/>
      <c r="WZB2"/>
      <c r="WZC2" s="50"/>
      <c r="WZQ2" s="48"/>
      <c r="WZR2"/>
      <c r="WZS2" s="50"/>
      <c r="XAG2" s="48"/>
      <c r="XAH2"/>
      <c r="XAI2" s="50"/>
      <c r="XAW2" s="48"/>
      <c r="XAX2"/>
      <c r="XAY2" s="50"/>
      <c r="XBM2" s="48"/>
      <c r="XBN2"/>
      <c r="XBO2" s="50"/>
      <c r="XCC2" s="48"/>
      <c r="XCD2"/>
      <c r="XCE2" s="50"/>
      <c r="XCS2" s="48"/>
      <c r="XCT2"/>
      <c r="XCU2" s="50"/>
      <c r="XDI2" s="48"/>
      <c r="XDJ2"/>
      <c r="XDK2" s="50"/>
      <c r="XDY2" s="48"/>
      <c r="XDZ2"/>
      <c r="XEA2" s="50"/>
      <c r="XEO2" s="48"/>
      <c r="XEP2"/>
      <c r="XEQ2" s="50"/>
    </row>
    <row r="3" spans="1:1011 1025:2035 2049:3059 3073:4083 4097:5107 5121:6131 6145:7155 7169:8179 8193:9203 9217:10227 10241:11251 11265:12275 12289:13299 13313:14323 14337:15347 15361:16371" s="7" customFormat="1" x14ac:dyDescent="0.25">
      <c r="A3" s="48" t="s">
        <v>85</v>
      </c>
      <c r="B3">
        <v>2022</v>
      </c>
      <c r="C3" s="50" t="s">
        <v>167</v>
      </c>
      <c r="D3" s="7">
        <v>156.69999999999999</v>
      </c>
      <c r="E3" s="7">
        <v>221.2</v>
      </c>
      <c r="F3" s="7">
        <v>164.1</v>
      </c>
      <c r="G3" s="7">
        <v>165.4</v>
      </c>
      <c r="H3" s="7">
        <v>189.5</v>
      </c>
      <c r="I3" s="7">
        <v>174.5</v>
      </c>
      <c r="J3" s="7">
        <v>203.2</v>
      </c>
      <c r="K3" s="7">
        <v>164.1</v>
      </c>
      <c r="L3" s="7">
        <v>121.2</v>
      </c>
      <c r="M3" s="7">
        <v>181.4</v>
      </c>
      <c r="N3" s="7">
        <v>158.5</v>
      </c>
      <c r="O3" s="7">
        <v>184.9</v>
      </c>
      <c r="P3" s="7">
        <v>177.5</v>
      </c>
      <c r="Q3" s="48"/>
      <c r="R3"/>
      <c r="S3" s="50"/>
      <c r="AG3" s="48"/>
      <c r="AH3"/>
      <c r="AI3" s="50"/>
      <c r="AW3" s="48"/>
      <c r="AX3"/>
      <c r="AY3" s="50"/>
      <c r="BM3" s="48"/>
      <c r="BN3"/>
      <c r="BO3" s="50"/>
      <c r="CC3" s="48"/>
      <c r="CD3"/>
      <c r="CE3" s="50"/>
      <c r="CS3" s="48"/>
      <c r="CT3"/>
      <c r="CU3" s="50"/>
      <c r="DI3" s="48"/>
      <c r="DJ3"/>
      <c r="DK3" s="50"/>
      <c r="DY3" s="48"/>
      <c r="DZ3"/>
      <c r="EA3" s="50"/>
      <c r="EO3" s="48"/>
      <c r="EP3"/>
      <c r="EQ3" s="50"/>
      <c r="FE3" s="48"/>
      <c r="FF3"/>
      <c r="FG3" s="50"/>
      <c r="FU3" s="48"/>
      <c r="FV3"/>
      <c r="FW3" s="50"/>
      <c r="GK3" s="48"/>
      <c r="GL3"/>
      <c r="GM3" s="50"/>
      <c r="HA3" s="48"/>
      <c r="HB3"/>
      <c r="HC3" s="50"/>
      <c r="HQ3" s="48"/>
      <c r="HR3"/>
      <c r="HS3" s="50"/>
      <c r="IG3" s="48"/>
      <c r="IH3"/>
      <c r="II3" s="50"/>
      <c r="IW3" s="48"/>
      <c r="IX3"/>
      <c r="IY3" s="50"/>
      <c r="JM3" s="48"/>
      <c r="JN3"/>
      <c r="JO3" s="50"/>
      <c r="KC3" s="48"/>
      <c r="KD3"/>
      <c r="KE3" s="50"/>
      <c r="KS3" s="48"/>
      <c r="KT3"/>
      <c r="KU3" s="50"/>
      <c r="LI3" s="48"/>
      <c r="LJ3"/>
      <c r="LK3" s="50"/>
      <c r="LY3" s="48"/>
      <c r="LZ3"/>
      <c r="MA3" s="50"/>
      <c r="MO3" s="48"/>
      <c r="MP3"/>
      <c r="MQ3" s="50"/>
      <c r="NE3" s="48"/>
      <c r="NF3"/>
      <c r="NG3" s="50"/>
      <c r="NU3" s="48"/>
      <c r="NV3"/>
      <c r="NW3" s="50"/>
      <c r="OK3" s="48"/>
      <c r="OL3"/>
      <c r="OM3" s="50"/>
      <c r="PA3" s="48"/>
      <c r="PB3"/>
      <c r="PC3" s="50"/>
      <c r="PQ3" s="48"/>
      <c r="PR3"/>
      <c r="PS3" s="50"/>
      <c r="QG3" s="48"/>
      <c r="QH3"/>
      <c r="QI3" s="50"/>
      <c r="QW3" s="48"/>
      <c r="QX3"/>
      <c r="QY3" s="50"/>
      <c r="RM3" s="48"/>
      <c r="RN3"/>
      <c r="RO3" s="50"/>
      <c r="SC3" s="48"/>
      <c r="SD3"/>
      <c r="SE3" s="50"/>
      <c r="SS3" s="48"/>
      <c r="ST3"/>
      <c r="SU3" s="50"/>
      <c r="TI3" s="48"/>
      <c r="TJ3"/>
      <c r="TK3" s="50"/>
      <c r="TY3" s="48"/>
      <c r="TZ3"/>
      <c r="UA3" s="50"/>
      <c r="UO3" s="48"/>
      <c r="UP3"/>
      <c r="UQ3" s="50"/>
      <c r="VE3" s="48"/>
      <c r="VF3"/>
      <c r="VG3" s="50"/>
      <c r="VU3" s="48"/>
      <c r="VV3"/>
      <c r="VW3" s="50"/>
      <c r="WK3" s="48"/>
      <c r="WL3"/>
      <c r="WM3" s="50"/>
      <c r="XA3" s="48"/>
      <c r="XB3"/>
      <c r="XC3" s="50"/>
      <c r="XQ3" s="48"/>
      <c r="XR3"/>
      <c r="XS3" s="50"/>
      <c r="YG3" s="48"/>
      <c r="YH3"/>
      <c r="YI3" s="50"/>
      <c r="YW3" s="48"/>
      <c r="YX3"/>
      <c r="YY3" s="50"/>
      <c r="ZM3" s="48"/>
      <c r="ZN3"/>
      <c r="ZO3" s="50"/>
      <c r="AAC3" s="48"/>
      <c r="AAD3"/>
      <c r="AAE3" s="50"/>
      <c r="AAS3" s="48"/>
      <c r="AAT3"/>
      <c r="AAU3" s="50"/>
      <c r="ABI3" s="48"/>
      <c r="ABJ3"/>
      <c r="ABK3" s="50"/>
      <c r="ABY3" s="48"/>
      <c r="ABZ3"/>
      <c r="ACA3" s="50"/>
      <c r="ACO3" s="48"/>
      <c r="ACP3"/>
      <c r="ACQ3" s="50"/>
      <c r="ADE3" s="48"/>
      <c r="ADF3"/>
      <c r="ADG3" s="50"/>
      <c r="ADU3" s="48"/>
      <c r="ADV3"/>
      <c r="ADW3" s="50"/>
      <c r="AEK3" s="48"/>
      <c r="AEL3"/>
      <c r="AEM3" s="50"/>
      <c r="AFA3" s="48"/>
      <c r="AFB3"/>
      <c r="AFC3" s="50"/>
      <c r="AFQ3" s="48"/>
      <c r="AFR3"/>
      <c r="AFS3" s="50"/>
      <c r="AGG3" s="48"/>
      <c r="AGH3"/>
      <c r="AGI3" s="50"/>
      <c r="AGW3" s="48"/>
      <c r="AGX3"/>
      <c r="AGY3" s="50"/>
      <c r="AHM3" s="48"/>
      <c r="AHN3"/>
      <c r="AHO3" s="50"/>
      <c r="AIC3" s="48"/>
      <c r="AID3"/>
      <c r="AIE3" s="50"/>
      <c r="AIS3" s="48"/>
      <c r="AIT3"/>
      <c r="AIU3" s="50"/>
      <c r="AJI3" s="48"/>
      <c r="AJJ3"/>
      <c r="AJK3" s="50"/>
      <c r="AJY3" s="48"/>
      <c r="AJZ3"/>
      <c r="AKA3" s="50"/>
      <c r="AKO3" s="48"/>
      <c r="AKP3"/>
      <c r="AKQ3" s="50"/>
      <c r="ALE3" s="48"/>
      <c r="ALF3"/>
      <c r="ALG3" s="50"/>
      <c r="ALU3" s="48"/>
      <c r="ALV3"/>
      <c r="ALW3" s="50"/>
      <c r="AMK3" s="48"/>
      <c r="AML3"/>
      <c r="AMM3" s="50"/>
      <c r="ANA3" s="48"/>
      <c r="ANB3"/>
      <c r="ANC3" s="50"/>
      <c r="ANQ3" s="48"/>
      <c r="ANR3"/>
      <c r="ANS3" s="50"/>
      <c r="AOG3" s="48"/>
      <c r="AOH3"/>
      <c r="AOI3" s="50"/>
      <c r="AOW3" s="48"/>
      <c r="AOX3"/>
      <c r="AOY3" s="50"/>
      <c r="APM3" s="48"/>
      <c r="APN3"/>
      <c r="APO3" s="50"/>
      <c r="AQC3" s="48"/>
      <c r="AQD3"/>
      <c r="AQE3" s="50"/>
      <c r="AQS3" s="48"/>
      <c r="AQT3"/>
      <c r="AQU3" s="50"/>
      <c r="ARI3" s="48"/>
      <c r="ARJ3"/>
      <c r="ARK3" s="50"/>
      <c r="ARY3" s="48"/>
      <c r="ARZ3"/>
      <c r="ASA3" s="50"/>
      <c r="ASO3" s="48"/>
      <c r="ASP3"/>
      <c r="ASQ3" s="50"/>
      <c r="ATE3" s="48"/>
      <c r="ATF3"/>
      <c r="ATG3" s="50"/>
      <c r="ATU3" s="48"/>
      <c r="ATV3"/>
      <c r="ATW3" s="50"/>
      <c r="AUK3" s="48"/>
      <c r="AUL3"/>
      <c r="AUM3" s="50"/>
      <c r="AVA3" s="48"/>
      <c r="AVB3"/>
      <c r="AVC3" s="50"/>
      <c r="AVQ3" s="48"/>
      <c r="AVR3"/>
      <c r="AVS3" s="50"/>
      <c r="AWG3" s="48"/>
      <c r="AWH3"/>
      <c r="AWI3" s="50"/>
      <c r="AWW3" s="48"/>
      <c r="AWX3"/>
      <c r="AWY3" s="50"/>
      <c r="AXM3" s="48"/>
      <c r="AXN3"/>
      <c r="AXO3" s="50"/>
      <c r="AYC3" s="48"/>
      <c r="AYD3"/>
      <c r="AYE3" s="50"/>
      <c r="AYS3" s="48"/>
      <c r="AYT3"/>
      <c r="AYU3" s="50"/>
      <c r="AZI3" s="48"/>
      <c r="AZJ3"/>
      <c r="AZK3" s="50"/>
      <c r="AZY3" s="48"/>
      <c r="AZZ3"/>
      <c r="BAA3" s="50"/>
      <c r="BAO3" s="48"/>
      <c r="BAP3"/>
      <c r="BAQ3" s="50"/>
      <c r="BBE3" s="48"/>
      <c r="BBF3"/>
      <c r="BBG3" s="50"/>
      <c r="BBU3" s="48"/>
      <c r="BBV3"/>
      <c r="BBW3" s="50"/>
      <c r="BCK3" s="48"/>
      <c r="BCL3"/>
      <c r="BCM3" s="50"/>
      <c r="BDA3" s="48"/>
      <c r="BDB3"/>
      <c r="BDC3" s="50"/>
      <c r="BDQ3" s="48"/>
      <c r="BDR3"/>
      <c r="BDS3" s="50"/>
      <c r="BEG3" s="48"/>
      <c r="BEH3"/>
      <c r="BEI3" s="50"/>
      <c r="BEW3" s="48"/>
      <c r="BEX3"/>
      <c r="BEY3" s="50"/>
      <c r="BFM3" s="48"/>
      <c r="BFN3"/>
      <c r="BFO3" s="50"/>
      <c r="BGC3" s="48"/>
      <c r="BGD3"/>
      <c r="BGE3" s="50"/>
      <c r="BGS3" s="48"/>
      <c r="BGT3"/>
      <c r="BGU3" s="50"/>
      <c r="BHI3" s="48"/>
      <c r="BHJ3"/>
      <c r="BHK3" s="50"/>
      <c r="BHY3" s="48"/>
      <c r="BHZ3"/>
      <c r="BIA3" s="50"/>
      <c r="BIO3" s="48"/>
      <c r="BIP3"/>
      <c r="BIQ3" s="50"/>
      <c r="BJE3" s="48"/>
      <c r="BJF3"/>
      <c r="BJG3" s="50"/>
      <c r="BJU3" s="48"/>
      <c r="BJV3"/>
      <c r="BJW3" s="50"/>
      <c r="BKK3" s="48"/>
      <c r="BKL3"/>
      <c r="BKM3" s="50"/>
      <c r="BLA3" s="48"/>
      <c r="BLB3"/>
      <c r="BLC3" s="50"/>
      <c r="BLQ3" s="48"/>
      <c r="BLR3"/>
      <c r="BLS3" s="50"/>
      <c r="BMG3" s="48"/>
      <c r="BMH3"/>
      <c r="BMI3" s="50"/>
      <c r="BMW3" s="48"/>
      <c r="BMX3"/>
      <c r="BMY3" s="50"/>
      <c r="BNM3" s="48"/>
      <c r="BNN3"/>
      <c r="BNO3" s="50"/>
      <c r="BOC3" s="48"/>
      <c r="BOD3"/>
      <c r="BOE3" s="50"/>
      <c r="BOS3" s="48"/>
      <c r="BOT3"/>
      <c r="BOU3" s="50"/>
      <c r="BPI3" s="48"/>
      <c r="BPJ3"/>
      <c r="BPK3" s="50"/>
      <c r="BPY3" s="48"/>
      <c r="BPZ3"/>
      <c r="BQA3" s="50"/>
      <c r="BQO3" s="48"/>
      <c r="BQP3"/>
      <c r="BQQ3" s="50"/>
      <c r="BRE3" s="48"/>
      <c r="BRF3"/>
      <c r="BRG3" s="50"/>
      <c r="BRU3" s="48"/>
      <c r="BRV3"/>
      <c r="BRW3" s="50"/>
      <c r="BSK3" s="48"/>
      <c r="BSL3"/>
      <c r="BSM3" s="50"/>
      <c r="BTA3" s="48"/>
      <c r="BTB3"/>
      <c r="BTC3" s="50"/>
      <c r="BTQ3" s="48"/>
      <c r="BTR3"/>
      <c r="BTS3" s="50"/>
      <c r="BUG3" s="48"/>
      <c r="BUH3"/>
      <c r="BUI3" s="50"/>
      <c r="BUW3" s="48"/>
      <c r="BUX3"/>
      <c r="BUY3" s="50"/>
      <c r="BVM3" s="48"/>
      <c r="BVN3"/>
      <c r="BVO3" s="50"/>
      <c r="BWC3" s="48"/>
      <c r="BWD3"/>
      <c r="BWE3" s="50"/>
      <c r="BWS3" s="48"/>
      <c r="BWT3"/>
      <c r="BWU3" s="50"/>
      <c r="BXI3" s="48"/>
      <c r="BXJ3"/>
      <c r="BXK3" s="50"/>
      <c r="BXY3" s="48"/>
      <c r="BXZ3"/>
      <c r="BYA3" s="50"/>
      <c r="BYO3" s="48"/>
      <c r="BYP3"/>
      <c r="BYQ3" s="50"/>
      <c r="BZE3" s="48"/>
      <c r="BZF3"/>
      <c r="BZG3" s="50"/>
      <c r="BZU3" s="48"/>
      <c r="BZV3"/>
      <c r="BZW3" s="50"/>
      <c r="CAK3" s="48"/>
      <c r="CAL3"/>
      <c r="CAM3" s="50"/>
      <c r="CBA3" s="48"/>
      <c r="CBB3"/>
      <c r="CBC3" s="50"/>
      <c r="CBQ3" s="48"/>
      <c r="CBR3"/>
      <c r="CBS3" s="50"/>
      <c r="CCG3" s="48"/>
      <c r="CCH3"/>
      <c r="CCI3" s="50"/>
      <c r="CCW3" s="48"/>
      <c r="CCX3"/>
      <c r="CCY3" s="50"/>
      <c r="CDM3" s="48"/>
      <c r="CDN3"/>
      <c r="CDO3" s="50"/>
      <c r="CEC3" s="48"/>
      <c r="CED3"/>
      <c r="CEE3" s="50"/>
      <c r="CES3" s="48"/>
      <c r="CET3"/>
      <c r="CEU3" s="50"/>
      <c r="CFI3" s="48"/>
      <c r="CFJ3"/>
      <c r="CFK3" s="50"/>
      <c r="CFY3" s="48"/>
      <c r="CFZ3"/>
      <c r="CGA3" s="50"/>
      <c r="CGO3" s="48"/>
      <c r="CGP3"/>
      <c r="CGQ3" s="50"/>
      <c r="CHE3" s="48"/>
      <c r="CHF3"/>
      <c r="CHG3" s="50"/>
      <c r="CHU3" s="48"/>
      <c r="CHV3"/>
      <c r="CHW3" s="50"/>
      <c r="CIK3" s="48"/>
      <c r="CIL3"/>
      <c r="CIM3" s="50"/>
      <c r="CJA3" s="48"/>
      <c r="CJB3"/>
      <c r="CJC3" s="50"/>
      <c r="CJQ3" s="48"/>
      <c r="CJR3"/>
      <c r="CJS3" s="50"/>
      <c r="CKG3" s="48"/>
      <c r="CKH3"/>
      <c r="CKI3" s="50"/>
      <c r="CKW3" s="48"/>
      <c r="CKX3"/>
      <c r="CKY3" s="50"/>
      <c r="CLM3" s="48"/>
      <c r="CLN3"/>
      <c r="CLO3" s="50"/>
      <c r="CMC3" s="48"/>
      <c r="CMD3"/>
      <c r="CME3" s="50"/>
      <c r="CMS3" s="48"/>
      <c r="CMT3"/>
      <c r="CMU3" s="50"/>
      <c r="CNI3" s="48"/>
      <c r="CNJ3"/>
      <c r="CNK3" s="50"/>
      <c r="CNY3" s="48"/>
      <c r="CNZ3"/>
      <c r="COA3" s="50"/>
      <c r="COO3" s="48"/>
      <c r="COP3"/>
      <c r="COQ3" s="50"/>
      <c r="CPE3" s="48"/>
      <c r="CPF3"/>
      <c r="CPG3" s="50"/>
      <c r="CPU3" s="48"/>
      <c r="CPV3"/>
      <c r="CPW3" s="50"/>
      <c r="CQK3" s="48"/>
      <c r="CQL3"/>
      <c r="CQM3" s="50"/>
      <c r="CRA3" s="48"/>
      <c r="CRB3"/>
      <c r="CRC3" s="50"/>
      <c r="CRQ3" s="48"/>
      <c r="CRR3"/>
      <c r="CRS3" s="50"/>
      <c r="CSG3" s="48"/>
      <c r="CSH3"/>
      <c r="CSI3" s="50"/>
      <c r="CSW3" s="48"/>
      <c r="CSX3"/>
      <c r="CSY3" s="50"/>
      <c r="CTM3" s="48"/>
      <c r="CTN3"/>
      <c r="CTO3" s="50"/>
      <c r="CUC3" s="48"/>
      <c r="CUD3"/>
      <c r="CUE3" s="50"/>
      <c r="CUS3" s="48"/>
      <c r="CUT3"/>
      <c r="CUU3" s="50"/>
      <c r="CVI3" s="48"/>
      <c r="CVJ3"/>
      <c r="CVK3" s="50"/>
      <c r="CVY3" s="48"/>
      <c r="CVZ3"/>
      <c r="CWA3" s="50"/>
      <c r="CWO3" s="48"/>
      <c r="CWP3"/>
      <c r="CWQ3" s="50"/>
      <c r="CXE3" s="48"/>
      <c r="CXF3"/>
      <c r="CXG3" s="50"/>
      <c r="CXU3" s="48"/>
      <c r="CXV3"/>
      <c r="CXW3" s="50"/>
      <c r="CYK3" s="48"/>
      <c r="CYL3"/>
      <c r="CYM3" s="50"/>
      <c r="CZA3" s="48"/>
      <c r="CZB3"/>
      <c r="CZC3" s="50"/>
      <c r="CZQ3" s="48"/>
      <c r="CZR3"/>
      <c r="CZS3" s="50"/>
      <c r="DAG3" s="48"/>
      <c r="DAH3"/>
      <c r="DAI3" s="50"/>
      <c r="DAW3" s="48"/>
      <c r="DAX3"/>
      <c r="DAY3" s="50"/>
      <c r="DBM3" s="48"/>
      <c r="DBN3"/>
      <c r="DBO3" s="50"/>
      <c r="DCC3" s="48"/>
      <c r="DCD3"/>
      <c r="DCE3" s="50"/>
      <c r="DCS3" s="48"/>
      <c r="DCT3"/>
      <c r="DCU3" s="50"/>
      <c r="DDI3" s="48"/>
      <c r="DDJ3"/>
      <c r="DDK3" s="50"/>
      <c r="DDY3" s="48"/>
      <c r="DDZ3"/>
      <c r="DEA3" s="50"/>
      <c r="DEO3" s="48"/>
      <c r="DEP3"/>
      <c r="DEQ3" s="50"/>
      <c r="DFE3" s="48"/>
      <c r="DFF3"/>
      <c r="DFG3" s="50"/>
      <c r="DFU3" s="48"/>
      <c r="DFV3"/>
      <c r="DFW3" s="50"/>
      <c r="DGK3" s="48"/>
      <c r="DGL3"/>
      <c r="DGM3" s="50"/>
      <c r="DHA3" s="48"/>
      <c r="DHB3"/>
      <c r="DHC3" s="50"/>
      <c r="DHQ3" s="48"/>
      <c r="DHR3"/>
      <c r="DHS3" s="50"/>
      <c r="DIG3" s="48"/>
      <c r="DIH3"/>
      <c r="DII3" s="50"/>
      <c r="DIW3" s="48"/>
      <c r="DIX3"/>
      <c r="DIY3" s="50"/>
      <c r="DJM3" s="48"/>
      <c r="DJN3"/>
      <c r="DJO3" s="50"/>
      <c r="DKC3" s="48"/>
      <c r="DKD3"/>
      <c r="DKE3" s="50"/>
      <c r="DKS3" s="48"/>
      <c r="DKT3"/>
      <c r="DKU3" s="50"/>
      <c r="DLI3" s="48"/>
      <c r="DLJ3"/>
      <c r="DLK3" s="50"/>
      <c r="DLY3" s="48"/>
      <c r="DLZ3"/>
      <c r="DMA3" s="50"/>
      <c r="DMO3" s="48"/>
      <c r="DMP3"/>
      <c r="DMQ3" s="50"/>
      <c r="DNE3" s="48"/>
      <c r="DNF3"/>
      <c r="DNG3" s="50"/>
      <c r="DNU3" s="48"/>
      <c r="DNV3"/>
      <c r="DNW3" s="50"/>
      <c r="DOK3" s="48"/>
      <c r="DOL3"/>
      <c r="DOM3" s="50"/>
      <c r="DPA3" s="48"/>
      <c r="DPB3"/>
      <c r="DPC3" s="50"/>
      <c r="DPQ3" s="48"/>
      <c r="DPR3"/>
      <c r="DPS3" s="50"/>
      <c r="DQG3" s="48"/>
      <c r="DQH3"/>
      <c r="DQI3" s="50"/>
      <c r="DQW3" s="48"/>
      <c r="DQX3"/>
      <c r="DQY3" s="50"/>
      <c r="DRM3" s="48"/>
      <c r="DRN3"/>
      <c r="DRO3" s="50"/>
      <c r="DSC3" s="48"/>
      <c r="DSD3"/>
      <c r="DSE3" s="50"/>
      <c r="DSS3" s="48"/>
      <c r="DST3"/>
      <c r="DSU3" s="50"/>
      <c r="DTI3" s="48"/>
      <c r="DTJ3"/>
      <c r="DTK3" s="50"/>
      <c r="DTY3" s="48"/>
      <c r="DTZ3"/>
      <c r="DUA3" s="50"/>
      <c r="DUO3" s="48"/>
      <c r="DUP3"/>
      <c r="DUQ3" s="50"/>
      <c r="DVE3" s="48"/>
      <c r="DVF3"/>
      <c r="DVG3" s="50"/>
      <c r="DVU3" s="48"/>
      <c r="DVV3"/>
      <c r="DVW3" s="50"/>
      <c r="DWK3" s="48"/>
      <c r="DWL3"/>
      <c r="DWM3" s="50"/>
      <c r="DXA3" s="48"/>
      <c r="DXB3"/>
      <c r="DXC3" s="50"/>
      <c r="DXQ3" s="48"/>
      <c r="DXR3"/>
      <c r="DXS3" s="50"/>
      <c r="DYG3" s="48"/>
      <c r="DYH3"/>
      <c r="DYI3" s="50"/>
      <c r="DYW3" s="48"/>
      <c r="DYX3"/>
      <c r="DYY3" s="50"/>
      <c r="DZM3" s="48"/>
      <c r="DZN3"/>
      <c r="DZO3" s="50"/>
      <c r="EAC3" s="48"/>
      <c r="EAD3"/>
      <c r="EAE3" s="50"/>
      <c r="EAS3" s="48"/>
      <c r="EAT3"/>
      <c r="EAU3" s="50"/>
      <c r="EBI3" s="48"/>
      <c r="EBJ3"/>
      <c r="EBK3" s="50"/>
      <c r="EBY3" s="48"/>
      <c r="EBZ3"/>
      <c r="ECA3" s="50"/>
      <c r="ECO3" s="48"/>
      <c r="ECP3"/>
      <c r="ECQ3" s="50"/>
      <c r="EDE3" s="48"/>
      <c r="EDF3"/>
      <c r="EDG3" s="50"/>
      <c r="EDU3" s="48"/>
      <c r="EDV3"/>
      <c r="EDW3" s="50"/>
      <c r="EEK3" s="48"/>
      <c r="EEL3"/>
      <c r="EEM3" s="50"/>
      <c r="EFA3" s="48"/>
      <c r="EFB3"/>
      <c r="EFC3" s="50"/>
      <c r="EFQ3" s="48"/>
      <c r="EFR3"/>
      <c r="EFS3" s="50"/>
      <c r="EGG3" s="48"/>
      <c r="EGH3"/>
      <c r="EGI3" s="50"/>
      <c r="EGW3" s="48"/>
      <c r="EGX3"/>
      <c r="EGY3" s="50"/>
      <c r="EHM3" s="48"/>
      <c r="EHN3"/>
      <c r="EHO3" s="50"/>
      <c r="EIC3" s="48"/>
      <c r="EID3"/>
      <c r="EIE3" s="50"/>
      <c r="EIS3" s="48"/>
      <c r="EIT3"/>
      <c r="EIU3" s="50"/>
      <c r="EJI3" s="48"/>
      <c r="EJJ3"/>
      <c r="EJK3" s="50"/>
      <c r="EJY3" s="48"/>
      <c r="EJZ3"/>
      <c r="EKA3" s="50"/>
      <c r="EKO3" s="48"/>
      <c r="EKP3"/>
      <c r="EKQ3" s="50"/>
      <c r="ELE3" s="48"/>
      <c r="ELF3"/>
      <c r="ELG3" s="50"/>
      <c r="ELU3" s="48"/>
      <c r="ELV3"/>
      <c r="ELW3" s="50"/>
      <c r="EMK3" s="48"/>
      <c r="EML3"/>
      <c r="EMM3" s="50"/>
      <c r="ENA3" s="48"/>
      <c r="ENB3"/>
      <c r="ENC3" s="50"/>
      <c r="ENQ3" s="48"/>
      <c r="ENR3"/>
      <c r="ENS3" s="50"/>
      <c r="EOG3" s="48"/>
      <c r="EOH3"/>
      <c r="EOI3" s="50"/>
      <c r="EOW3" s="48"/>
      <c r="EOX3"/>
      <c r="EOY3" s="50"/>
      <c r="EPM3" s="48"/>
      <c r="EPN3"/>
      <c r="EPO3" s="50"/>
      <c r="EQC3" s="48"/>
      <c r="EQD3"/>
      <c r="EQE3" s="50"/>
      <c r="EQS3" s="48"/>
      <c r="EQT3"/>
      <c r="EQU3" s="50"/>
      <c r="ERI3" s="48"/>
      <c r="ERJ3"/>
      <c r="ERK3" s="50"/>
      <c r="ERY3" s="48"/>
      <c r="ERZ3"/>
      <c r="ESA3" s="50"/>
      <c r="ESO3" s="48"/>
      <c r="ESP3"/>
      <c r="ESQ3" s="50"/>
      <c r="ETE3" s="48"/>
      <c r="ETF3"/>
      <c r="ETG3" s="50"/>
      <c r="ETU3" s="48"/>
      <c r="ETV3"/>
      <c r="ETW3" s="50"/>
      <c r="EUK3" s="48"/>
      <c r="EUL3"/>
      <c r="EUM3" s="50"/>
      <c r="EVA3" s="48"/>
      <c r="EVB3"/>
      <c r="EVC3" s="50"/>
      <c r="EVQ3" s="48"/>
      <c r="EVR3"/>
      <c r="EVS3" s="50"/>
      <c r="EWG3" s="48"/>
      <c r="EWH3"/>
      <c r="EWI3" s="50"/>
      <c r="EWW3" s="48"/>
      <c r="EWX3"/>
      <c r="EWY3" s="50"/>
      <c r="EXM3" s="48"/>
      <c r="EXN3"/>
      <c r="EXO3" s="50"/>
      <c r="EYC3" s="48"/>
      <c r="EYD3"/>
      <c r="EYE3" s="50"/>
      <c r="EYS3" s="48"/>
      <c r="EYT3"/>
      <c r="EYU3" s="50"/>
      <c r="EZI3" s="48"/>
      <c r="EZJ3"/>
      <c r="EZK3" s="50"/>
      <c r="EZY3" s="48"/>
      <c r="EZZ3"/>
      <c r="FAA3" s="50"/>
      <c r="FAO3" s="48"/>
      <c r="FAP3"/>
      <c r="FAQ3" s="50"/>
      <c r="FBE3" s="48"/>
      <c r="FBF3"/>
      <c r="FBG3" s="50"/>
      <c r="FBU3" s="48"/>
      <c r="FBV3"/>
      <c r="FBW3" s="50"/>
      <c r="FCK3" s="48"/>
      <c r="FCL3"/>
      <c r="FCM3" s="50"/>
      <c r="FDA3" s="48"/>
      <c r="FDB3"/>
      <c r="FDC3" s="50"/>
      <c r="FDQ3" s="48"/>
      <c r="FDR3"/>
      <c r="FDS3" s="50"/>
      <c r="FEG3" s="48"/>
      <c r="FEH3"/>
      <c r="FEI3" s="50"/>
      <c r="FEW3" s="48"/>
      <c r="FEX3"/>
      <c r="FEY3" s="50"/>
      <c r="FFM3" s="48"/>
      <c r="FFN3"/>
      <c r="FFO3" s="50"/>
      <c r="FGC3" s="48"/>
      <c r="FGD3"/>
      <c r="FGE3" s="50"/>
      <c r="FGS3" s="48"/>
      <c r="FGT3"/>
      <c r="FGU3" s="50"/>
      <c r="FHI3" s="48"/>
      <c r="FHJ3"/>
      <c r="FHK3" s="50"/>
      <c r="FHY3" s="48"/>
      <c r="FHZ3"/>
      <c r="FIA3" s="50"/>
      <c r="FIO3" s="48"/>
      <c r="FIP3"/>
      <c r="FIQ3" s="50"/>
      <c r="FJE3" s="48"/>
      <c r="FJF3"/>
      <c r="FJG3" s="50"/>
      <c r="FJU3" s="48"/>
      <c r="FJV3"/>
      <c r="FJW3" s="50"/>
      <c r="FKK3" s="48"/>
      <c r="FKL3"/>
      <c r="FKM3" s="50"/>
      <c r="FLA3" s="48"/>
      <c r="FLB3"/>
      <c r="FLC3" s="50"/>
      <c r="FLQ3" s="48"/>
      <c r="FLR3"/>
      <c r="FLS3" s="50"/>
      <c r="FMG3" s="48"/>
      <c r="FMH3"/>
      <c r="FMI3" s="50"/>
      <c r="FMW3" s="48"/>
      <c r="FMX3"/>
      <c r="FMY3" s="50"/>
      <c r="FNM3" s="48"/>
      <c r="FNN3"/>
      <c r="FNO3" s="50"/>
      <c r="FOC3" s="48"/>
      <c r="FOD3"/>
      <c r="FOE3" s="50"/>
      <c r="FOS3" s="48"/>
      <c r="FOT3"/>
      <c r="FOU3" s="50"/>
      <c r="FPI3" s="48"/>
      <c r="FPJ3"/>
      <c r="FPK3" s="50"/>
      <c r="FPY3" s="48"/>
      <c r="FPZ3"/>
      <c r="FQA3" s="50"/>
      <c r="FQO3" s="48"/>
      <c r="FQP3"/>
      <c r="FQQ3" s="50"/>
      <c r="FRE3" s="48"/>
      <c r="FRF3"/>
      <c r="FRG3" s="50"/>
      <c r="FRU3" s="48"/>
      <c r="FRV3"/>
      <c r="FRW3" s="50"/>
      <c r="FSK3" s="48"/>
      <c r="FSL3"/>
      <c r="FSM3" s="50"/>
      <c r="FTA3" s="48"/>
      <c r="FTB3"/>
      <c r="FTC3" s="50"/>
      <c r="FTQ3" s="48"/>
      <c r="FTR3"/>
      <c r="FTS3" s="50"/>
      <c r="FUG3" s="48"/>
      <c r="FUH3"/>
      <c r="FUI3" s="50"/>
      <c r="FUW3" s="48"/>
      <c r="FUX3"/>
      <c r="FUY3" s="50"/>
      <c r="FVM3" s="48"/>
      <c r="FVN3"/>
      <c r="FVO3" s="50"/>
      <c r="FWC3" s="48"/>
      <c r="FWD3"/>
      <c r="FWE3" s="50"/>
      <c r="FWS3" s="48"/>
      <c r="FWT3"/>
      <c r="FWU3" s="50"/>
      <c r="FXI3" s="48"/>
      <c r="FXJ3"/>
      <c r="FXK3" s="50"/>
      <c r="FXY3" s="48"/>
      <c r="FXZ3"/>
      <c r="FYA3" s="50"/>
      <c r="FYO3" s="48"/>
      <c r="FYP3"/>
      <c r="FYQ3" s="50"/>
      <c r="FZE3" s="48"/>
      <c r="FZF3"/>
      <c r="FZG3" s="50"/>
      <c r="FZU3" s="48"/>
      <c r="FZV3"/>
      <c r="FZW3" s="50"/>
      <c r="GAK3" s="48"/>
      <c r="GAL3"/>
      <c r="GAM3" s="50"/>
      <c r="GBA3" s="48"/>
      <c r="GBB3"/>
      <c r="GBC3" s="50"/>
      <c r="GBQ3" s="48"/>
      <c r="GBR3"/>
      <c r="GBS3" s="50"/>
      <c r="GCG3" s="48"/>
      <c r="GCH3"/>
      <c r="GCI3" s="50"/>
      <c r="GCW3" s="48"/>
      <c r="GCX3"/>
      <c r="GCY3" s="50"/>
      <c r="GDM3" s="48"/>
      <c r="GDN3"/>
      <c r="GDO3" s="50"/>
      <c r="GEC3" s="48"/>
      <c r="GED3"/>
      <c r="GEE3" s="50"/>
      <c r="GES3" s="48"/>
      <c r="GET3"/>
      <c r="GEU3" s="50"/>
      <c r="GFI3" s="48"/>
      <c r="GFJ3"/>
      <c r="GFK3" s="50"/>
      <c r="GFY3" s="48"/>
      <c r="GFZ3"/>
      <c r="GGA3" s="50"/>
      <c r="GGO3" s="48"/>
      <c r="GGP3"/>
      <c r="GGQ3" s="50"/>
      <c r="GHE3" s="48"/>
      <c r="GHF3"/>
      <c r="GHG3" s="50"/>
      <c r="GHU3" s="48"/>
      <c r="GHV3"/>
      <c r="GHW3" s="50"/>
      <c r="GIK3" s="48"/>
      <c r="GIL3"/>
      <c r="GIM3" s="50"/>
      <c r="GJA3" s="48"/>
      <c r="GJB3"/>
      <c r="GJC3" s="50"/>
      <c r="GJQ3" s="48"/>
      <c r="GJR3"/>
      <c r="GJS3" s="50"/>
      <c r="GKG3" s="48"/>
      <c r="GKH3"/>
      <c r="GKI3" s="50"/>
      <c r="GKW3" s="48"/>
      <c r="GKX3"/>
      <c r="GKY3" s="50"/>
      <c r="GLM3" s="48"/>
      <c r="GLN3"/>
      <c r="GLO3" s="50"/>
      <c r="GMC3" s="48"/>
      <c r="GMD3"/>
      <c r="GME3" s="50"/>
      <c r="GMS3" s="48"/>
      <c r="GMT3"/>
      <c r="GMU3" s="50"/>
      <c r="GNI3" s="48"/>
      <c r="GNJ3"/>
      <c r="GNK3" s="50"/>
      <c r="GNY3" s="48"/>
      <c r="GNZ3"/>
      <c r="GOA3" s="50"/>
      <c r="GOO3" s="48"/>
      <c r="GOP3"/>
      <c r="GOQ3" s="50"/>
      <c r="GPE3" s="48"/>
      <c r="GPF3"/>
      <c r="GPG3" s="50"/>
      <c r="GPU3" s="48"/>
      <c r="GPV3"/>
      <c r="GPW3" s="50"/>
      <c r="GQK3" s="48"/>
      <c r="GQL3"/>
      <c r="GQM3" s="50"/>
      <c r="GRA3" s="48"/>
      <c r="GRB3"/>
      <c r="GRC3" s="50"/>
      <c r="GRQ3" s="48"/>
      <c r="GRR3"/>
      <c r="GRS3" s="50"/>
      <c r="GSG3" s="48"/>
      <c r="GSH3"/>
      <c r="GSI3" s="50"/>
      <c r="GSW3" s="48"/>
      <c r="GSX3"/>
      <c r="GSY3" s="50"/>
      <c r="GTM3" s="48"/>
      <c r="GTN3"/>
      <c r="GTO3" s="50"/>
      <c r="GUC3" s="48"/>
      <c r="GUD3"/>
      <c r="GUE3" s="50"/>
      <c r="GUS3" s="48"/>
      <c r="GUT3"/>
      <c r="GUU3" s="50"/>
      <c r="GVI3" s="48"/>
      <c r="GVJ3"/>
      <c r="GVK3" s="50"/>
      <c r="GVY3" s="48"/>
      <c r="GVZ3"/>
      <c r="GWA3" s="50"/>
      <c r="GWO3" s="48"/>
      <c r="GWP3"/>
      <c r="GWQ3" s="50"/>
      <c r="GXE3" s="48"/>
      <c r="GXF3"/>
      <c r="GXG3" s="50"/>
      <c r="GXU3" s="48"/>
      <c r="GXV3"/>
      <c r="GXW3" s="50"/>
      <c r="GYK3" s="48"/>
      <c r="GYL3"/>
      <c r="GYM3" s="50"/>
      <c r="GZA3" s="48"/>
      <c r="GZB3"/>
      <c r="GZC3" s="50"/>
      <c r="GZQ3" s="48"/>
      <c r="GZR3"/>
      <c r="GZS3" s="50"/>
      <c r="HAG3" s="48"/>
      <c r="HAH3"/>
      <c r="HAI3" s="50"/>
      <c r="HAW3" s="48"/>
      <c r="HAX3"/>
      <c r="HAY3" s="50"/>
      <c r="HBM3" s="48"/>
      <c r="HBN3"/>
      <c r="HBO3" s="50"/>
      <c r="HCC3" s="48"/>
      <c r="HCD3"/>
      <c r="HCE3" s="50"/>
      <c r="HCS3" s="48"/>
      <c r="HCT3"/>
      <c r="HCU3" s="50"/>
      <c r="HDI3" s="48"/>
      <c r="HDJ3"/>
      <c r="HDK3" s="50"/>
      <c r="HDY3" s="48"/>
      <c r="HDZ3"/>
      <c r="HEA3" s="50"/>
      <c r="HEO3" s="48"/>
      <c r="HEP3"/>
      <c r="HEQ3" s="50"/>
      <c r="HFE3" s="48"/>
      <c r="HFF3"/>
      <c r="HFG3" s="50"/>
      <c r="HFU3" s="48"/>
      <c r="HFV3"/>
      <c r="HFW3" s="50"/>
      <c r="HGK3" s="48"/>
      <c r="HGL3"/>
      <c r="HGM3" s="50"/>
      <c r="HHA3" s="48"/>
      <c r="HHB3"/>
      <c r="HHC3" s="50"/>
      <c r="HHQ3" s="48"/>
      <c r="HHR3"/>
      <c r="HHS3" s="50"/>
      <c r="HIG3" s="48"/>
      <c r="HIH3"/>
      <c r="HII3" s="50"/>
      <c r="HIW3" s="48"/>
      <c r="HIX3"/>
      <c r="HIY3" s="50"/>
      <c r="HJM3" s="48"/>
      <c r="HJN3"/>
      <c r="HJO3" s="50"/>
      <c r="HKC3" s="48"/>
      <c r="HKD3"/>
      <c r="HKE3" s="50"/>
      <c r="HKS3" s="48"/>
      <c r="HKT3"/>
      <c r="HKU3" s="50"/>
      <c r="HLI3" s="48"/>
      <c r="HLJ3"/>
      <c r="HLK3" s="50"/>
      <c r="HLY3" s="48"/>
      <c r="HLZ3"/>
      <c r="HMA3" s="50"/>
      <c r="HMO3" s="48"/>
      <c r="HMP3"/>
      <c r="HMQ3" s="50"/>
      <c r="HNE3" s="48"/>
      <c r="HNF3"/>
      <c r="HNG3" s="50"/>
      <c r="HNU3" s="48"/>
      <c r="HNV3"/>
      <c r="HNW3" s="50"/>
      <c r="HOK3" s="48"/>
      <c r="HOL3"/>
      <c r="HOM3" s="50"/>
      <c r="HPA3" s="48"/>
      <c r="HPB3"/>
      <c r="HPC3" s="50"/>
      <c r="HPQ3" s="48"/>
      <c r="HPR3"/>
      <c r="HPS3" s="50"/>
      <c r="HQG3" s="48"/>
      <c r="HQH3"/>
      <c r="HQI3" s="50"/>
      <c r="HQW3" s="48"/>
      <c r="HQX3"/>
      <c r="HQY3" s="50"/>
      <c r="HRM3" s="48"/>
      <c r="HRN3"/>
      <c r="HRO3" s="50"/>
      <c r="HSC3" s="48"/>
      <c r="HSD3"/>
      <c r="HSE3" s="50"/>
      <c r="HSS3" s="48"/>
      <c r="HST3"/>
      <c r="HSU3" s="50"/>
      <c r="HTI3" s="48"/>
      <c r="HTJ3"/>
      <c r="HTK3" s="50"/>
      <c r="HTY3" s="48"/>
      <c r="HTZ3"/>
      <c r="HUA3" s="50"/>
      <c r="HUO3" s="48"/>
      <c r="HUP3"/>
      <c r="HUQ3" s="50"/>
      <c r="HVE3" s="48"/>
      <c r="HVF3"/>
      <c r="HVG3" s="50"/>
      <c r="HVU3" s="48"/>
      <c r="HVV3"/>
      <c r="HVW3" s="50"/>
      <c r="HWK3" s="48"/>
      <c r="HWL3"/>
      <c r="HWM3" s="50"/>
      <c r="HXA3" s="48"/>
      <c r="HXB3"/>
      <c r="HXC3" s="50"/>
      <c r="HXQ3" s="48"/>
      <c r="HXR3"/>
      <c r="HXS3" s="50"/>
      <c r="HYG3" s="48"/>
      <c r="HYH3"/>
      <c r="HYI3" s="50"/>
      <c r="HYW3" s="48"/>
      <c r="HYX3"/>
      <c r="HYY3" s="50"/>
      <c r="HZM3" s="48"/>
      <c r="HZN3"/>
      <c r="HZO3" s="50"/>
      <c r="IAC3" s="48"/>
      <c r="IAD3"/>
      <c r="IAE3" s="50"/>
      <c r="IAS3" s="48"/>
      <c r="IAT3"/>
      <c r="IAU3" s="50"/>
      <c r="IBI3" s="48"/>
      <c r="IBJ3"/>
      <c r="IBK3" s="50"/>
      <c r="IBY3" s="48"/>
      <c r="IBZ3"/>
      <c r="ICA3" s="50"/>
      <c r="ICO3" s="48"/>
      <c r="ICP3"/>
      <c r="ICQ3" s="50"/>
      <c r="IDE3" s="48"/>
      <c r="IDF3"/>
      <c r="IDG3" s="50"/>
      <c r="IDU3" s="48"/>
      <c r="IDV3"/>
      <c r="IDW3" s="50"/>
      <c r="IEK3" s="48"/>
      <c r="IEL3"/>
      <c r="IEM3" s="50"/>
      <c r="IFA3" s="48"/>
      <c r="IFB3"/>
      <c r="IFC3" s="50"/>
      <c r="IFQ3" s="48"/>
      <c r="IFR3"/>
      <c r="IFS3" s="50"/>
      <c r="IGG3" s="48"/>
      <c r="IGH3"/>
      <c r="IGI3" s="50"/>
      <c r="IGW3" s="48"/>
      <c r="IGX3"/>
      <c r="IGY3" s="50"/>
      <c r="IHM3" s="48"/>
      <c r="IHN3"/>
      <c r="IHO3" s="50"/>
      <c r="IIC3" s="48"/>
      <c r="IID3"/>
      <c r="IIE3" s="50"/>
      <c r="IIS3" s="48"/>
      <c r="IIT3"/>
      <c r="IIU3" s="50"/>
      <c r="IJI3" s="48"/>
      <c r="IJJ3"/>
      <c r="IJK3" s="50"/>
      <c r="IJY3" s="48"/>
      <c r="IJZ3"/>
      <c r="IKA3" s="50"/>
      <c r="IKO3" s="48"/>
      <c r="IKP3"/>
      <c r="IKQ3" s="50"/>
      <c r="ILE3" s="48"/>
      <c r="ILF3"/>
      <c r="ILG3" s="50"/>
      <c r="ILU3" s="48"/>
      <c r="ILV3"/>
      <c r="ILW3" s="50"/>
      <c r="IMK3" s="48"/>
      <c r="IML3"/>
      <c r="IMM3" s="50"/>
      <c r="INA3" s="48"/>
      <c r="INB3"/>
      <c r="INC3" s="50"/>
      <c r="INQ3" s="48"/>
      <c r="INR3"/>
      <c r="INS3" s="50"/>
      <c r="IOG3" s="48"/>
      <c r="IOH3"/>
      <c r="IOI3" s="50"/>
      <c r="IOW3" s="48"/>
      <c r="IOX3"/>
      <c r="IOY3" s="50"/>
      <c r="IPM3" s="48"/>
      <c r="IPN3"/>
      <c r="IPO3" s="50"/>
      <c r="IQC3" s="48"/>
      <c r="IQD3"/>
      <c r="IQE3" s="50"/>
      <c r="IQS3" s="48"/>
      <c r="IQT3"/>
      <c r="IQU3" s="50"/>
      <c r="IRI3" s="48"/>
      <c r="IRJ3"/>
      <c r="IRK3" s="50"/>
      <c r="IRY3" s="48"/>
      <c r="IRZ3"/>
      <c r="ISA3" s="50"/>
      <c r="ISO3" s="48"/>
      <c r="ISP3"/>
      <c r="ISQ3" s="50"/>
      <c r="ITE3" s="48"/>
      <c r="ITF3"/>
      <c r="ITG3" s="50"/>
      <c r="ITU3" s="48"/>
      <c r="ITV3"/>
      <c r="ITW3" s="50"/>
      <c r="IUK3" s="48"/>
      <c r="IUL3"/>
      <c r="IUM3" s="50"/>
      <c r="IVA3" s="48"/>
      <c r="IVB3"/>
      <c r="IVC3" s="50"/>
      <c r="IVQ3" s="48"/>
      <c r="IVR3"/>
      <c r="IVS3" s="50"/>
      <c r="IWG3" s="48"/>
      <c r="IWH3"/>
      <c r="IWI3" s="50"/>
      <c r="IWW3" s="48"/>
      <c r="IWX3"/>
      <c r="IWY3" s="50"/>
      <c r="IXM3" s="48"/>
      <c r="IXN3"/>
      <c r="IXO3" s="50"/>
      <c r="IYC3" s="48"/>
      <c r="IYD3"/>
      <c r="IYE3" s="50"/>
      <c r="IYS3" s="48"/>
      <c r="IYT3"/>
      <c r="IYU3" s="50"/>
      <c r="IZI3" s="48"/>
      <c r="IZJ3"/>
      <c r="IZK3" s="50"/>
      <c r="IZY3" s="48"/>
      <c r="IZZ3"/>
      <c r="JAA3" s="50"/>
      <c r="JAO3" s="48"/>
      <c r="JAP3"/>
      <c r="JAQ3" s="50"/>
      <c r="JBE3" s="48"/>
      <c r="JBF3"/>
      <c r="JBG3" s="50"/>
      <c r="JBU3" s="48"/>
      <c r="JBV3"/>
      <c r="JBW3" s="50"/>
      <c r="JCK3" s="48"/>
      <c r="JCL3"/>
      <c r="JCM3" s="50"/>
      <c r="JDA3" s="48"/>
      <c r="JDB3"/>
      <c r="JDC3" s="50"/>
      <c r="JDQ3" s="48"/>
      <c r="JDR3"/>
      <c r="JDS3" s="50"/>
      <c r="JEG3" s="48"/>
      <c r="JEH3"/>
      <c r="JEI3" s="50"/>
      <c r="JEW3" s="48"/>
      <c r="JEX3"/>
      <c r="JEY3" s="50"/>
      <c r="JFM3" s="48"/>
      <c r="JFN3"/>
      <c r="JFO3" s="50"/>
      <c r="JGC3" s="48"/>
      <c r="JGD3"/>
      <c r="JGE3" s="50"/>
      <c r="JGS3" s="48"/>
      <c r="JGT3"/>
      <c r="JGU3" s="50"/>
      <c r="JHI3" s="48"/>
      <c r="JHJ3"/>
      <c r="JHK3" s="50"/>
      <c r="JHY3" s="48"/>
      <c r="JHZ3"/>
      <c r="JIA3" s="50"/>
      <c r="JIO3" s="48"/>
      <c r="JIP3"/>
      <c r="JIQ3" s="50"/>
      <c r="JJE3" s="48"/>
      <c r="JJF3"/>
      <c r="JJG3" s="50"/>
      <c r="JJU3" s="48"/>
      <c r="JJV3"/>
      <c r="JJW3" s="50"/>
      <c r="JKK3" s="48"/>
      <c r="JKL3"/>
      <c r="JKM3" s="50"/>
      <c r="JLA3" s="48"/>
      <c r="JLB3"/>
      <c r="JLC3" s="50"/>
      <c r="JLQ3" s="48"/>
      <c r="JLR3"/>
      <c r="JLS3" s="50"/>
      <c r="JMG3" s="48"/>
      <c r="JMH3"/>
      <c r="JMI3" s="50"/>
      <c r="JMW3" s="48"/>
      <c r="JMX3"/>
      <c r="JMY3" s="50"/>
      <c r="JNM3" s="48"/>
      <c r="JNN3"/>
      <c r="JNO3" s="50"/>
      <c r="JOC3" s="48"/>
      <c r="JOD3"/>
      <c r="JOE3" s="50"/>
      <c r="JOS3" s="48"/>
      <c r="JOT3"/>
      <c r="JOU3" s="50"/>
      <c r="JPI3" s="48"/>
      <c r="JPJ3"/>
      <c r="JPK3" s="50"/>
      <c r="JPY3" s="48"/>
      <c r="JPZ3"/>
      <c r="JQA3" s="50"/>
      <c r="JQO3" s="48"/>
      <c r="JQP3"/>
      <c r="JQQ3" s="50"/>
      <c r="JRE3" s="48"/>
      <c r="JRF3"/>
      <c r="JRG3" s="50"/>
      <c r="JRU3" s="48"/>
      <c r="JRV3"/>
      <c r="JRW3" s="50"/>
      <c r="JSK3" s="48"/>
      <c r="JSL3"/>
      <c r="JSM3" s="50"/>
      <c r="JTA3" s="48"/>
      <c r="JTB3"/>
      <c r="JTC3" s="50"/>
      <c r="JTQ3" s="48"/>
      <c r="JTR3"/>
      <c r="JTS3" s="50"/>
      <c r="JUG3" s="48"/>
      <c r="JUH3"/>
      <c r="JUI3" s="50"/>
      <c r="JUW3" s="48"/>
      <c r="JUX3"/>
      <c r="JUY3" s="50"/>
      <c r="JVM3" s="48"/>
      <c r="JVN3"/>
      <c r="JVO3" s="50"/>
      <c r="JWC3" s="48"/>
      <c r="JWD3"/>
      <c r="JWE3" s="50"/>
      <c r="JWS3" s="48"/>
      <c r="JWT3"/>
      <c r="JWU3" s="50"/>
      <c r="JXI3" s="48"/>
      <c r="JXJ3"/>
      <c r="JXK3" s="50"/>
      <c r="JXY3" s="48"/>
      <c r="JXZ3"/>
      <c r="JYA3" s="50"/>
      <c r="JYO3" s="48"/>
      <c r="JYP3"/>
      <c r="JYQ3" s="50"/>
      <c r="JZE3" s="48"/>
      <c r="JZF3"/>
      <c r="JZG3" s="50"/>
      <c r="JZU3" s="48"/>
      <c r="JZV3"/>
      <c r="JZW3" s="50"/>
      <c r="KAK3" s="48"/>
      <c r="KAL3"/>
      <c r="KAM3" s="50"/>
      <c r="KBA3" s="48"/>
      <c r="KBB3"/>
      <c r="KBC3" s="50"/>
      <c r="KBQ3" s="48"/>
      <c r="KBR3"/>
      <c r="KBS3" s="50"/>
      <c r="KCG3" s="48"/>
      <c r="KCH3"/>
      <c r="KCI3" s="50"/>
      <c r="KCW3" s="48"/>
      <c r="KCX3"/>
      <c r="KCY3" s="50"/>
      <c r="KDM3" s="48"/>
      <c r="KDN3"/>
      <c r="KDO3" s="50"/>
      <c r="KEC3" s="48"/>
      <c r="KED3"/>
      <c r="KEE3" s="50"/>
      <c r="KES3" s="48"/>
      <c r="KET3"/>
      <c r="KEU3" s="50"/>
      <c r="KFI3" s="48"/>
      <c r="KFJ3"/>
      <c r="KFK3" s="50"/>
      <c r="KFY3" s="48"/>
      <c r="KFZ3"/>
      <c r="KGA3" s="50"/>
      <c r="KGO3" s="48"/>
      <c r="KGP3"/>
      <c r="KGQ3" s="50"/>
      <c r="KHE3" s="48"/>
      <c r="KHF3"/>
      <c r="KHG3" s="50"/>
      <c r="KHU3" s="48"/>
      <c r="KHV3"/>
      <c r="KHW3" s="50"/>
      <c r="KIK3" s="48"/>
      <c r="KIL3"/>
      <c r="KIM3" s="50"/>
      <c r="KJA3" s="48"/>
      <c r="KJB3"/>
      <c r="KJC3" s="50"/>
      <c r="KJQ3" s="48"/>
      <c r="KJR3"/>
      <c r="KJS3" s="50"/>
      <c r="KKG3" s="48"/>
      <c r="KKH3"/>
      <c r="KKI3" s="50"/>
      <c r="KKW3" s="48"/>
      <c r="KKX3"/>
      <c r="KKY3" s="50"/>
      <c r="KLM3" s="48"/>
      <c r="KLN3"/>
      <c r="KLO3" s="50"/>
      <c r="KMC3" s="48"/>
      <c r="KMD3"/>
      <c r="KME3" s="50"/>
      <c r="KMS3" s="48"/>
      <c r="KMT3"/>
      <c r="KMU3" s="50"/>
      <c r="KNI3" s="48"/>
      <c r="KNJ3"/>
      <c r="KNK3" s="50"/>
      <c r="KNY3" s="48"/>
      <c r="KNZ3"/>
      <c r="KOA3" s="50"/>
      <c r="KOO3" s="48"/>
      <c r="KOP3"/>
      <c r="KOQ3" s="50"/>
      <c r="KPE3" s="48"/>
      <c r="KPF3"/>
      <c r="KPG3" s="50"/>
      <c r="KPU3" s="48"/>
      <c r="KPV3"/>
      <c r="KPW3" s="50"/>
      <c r="KQK3" s="48"/>
      <c r="KQL3"/>
      <c r="KQM3" s="50"/>
      <c r="KRA3" s="48"/>
      <c r="KRB3"/>
      <c r="KRC3" s="50"/>
      <c r="KRQ3" s="48"/>
      <c r="KRR3"/>
      <c r="KRS3" s="50"/>
      <c r="KSG3" s="48"/>
      <c r="KSH3"/>
      <c r="KSI3" s="50"/>
      <c r="KSW3" s="48"/>
      <c r="KSX3"/>
      <c r="KSY3" s="50"/>
      <c r="KTM3" s="48"/>
      <c r="KTN3"/>
      <c r="KTO3" s="50"/>
      <c r="KUC3" s="48"/>
      <c r="KUD3"/>
      <c r="KUE3" s="50"/>
      <c r="KUS3" s="48"/>
      <c r="KUT3"/>
      <c r="KUU3" s="50"/>
      <c r="KVI3" s="48"/>
      <c r="KVJ3"/>
      <c r="KVK3" s="50"/>
      <c r="KVY3" s="48"/>
      <c r="KVZ3"/>
      <c r="KWA3" s="50"/>
      <c r="KWO3" s="48"/>
      <c r="KWP3"/>
      <c r="KWQ3" s="50"/>
      <c r="KXE3" s="48"/>
      <c r="KXF3"/>
      <c r="KXG3" s="50"/>
      <c r="KXU3" s="48"/>
      <c r="KXV3"/>
      <c r="KXW3" s="50"/>
      <c r="KYK3" s="48"/>
      <c r="KYL3"/>
      <c r="KYM3" s="50"/>
      <c r="KZA3" s="48"/>
      <c r="KZB3"/>
      <c r="KZC3" s="50"/>
      <c r="KZQ3" s="48"/>
      <c r="KZR3"/>
      <c r="KZS3" s="50"/>
      <c r="LAG3" s="48"/>
      <c r="LAH3"/>
      <c r="LAI3" s="50"/>
      <c r="LAW3" s="48"/>
      <c r="LAX3"/>
      <c r="LAY3" s="50"/>
      <c r="LBM3" s="48"/>
      <c r="LBN3"/>
      <c r="LBO3" s="50"/>
      <c r="LCC3" s="48"/>
      <c r="LCD3"/>
      <c r="LCE3" s="50"/>
      <c r="LCS3" s="48"/>
      <c r="LCT3"/>
      <c r="LCU3" s="50"/>
      <c r="LDI3" s="48"/>
      <c r="LDJ3"/>
      <c r="LDK3" s="50"/>
      <c r="LDY3" s="48"/>
      <c r="LDZ3"/>
      <c r="LEA3" s="50"/>
      <c r="LEO3" s="48"/>
      <c r="LEP3"/>
      <c r="LEQ3" s="50"/>
      <c r="LFE3" s="48"/>
      <c r="LFF3"/>
      <c r="LFG3" s="50"/>
      <c r="LFU3" s="48"/>
      <c r="LFV3"/>
      <c r="LFW3" s="50"/>
      <c r="LGK3" s="48"/>
      <c r="LGL3"/>
      <c r="LGM3" s="50"/>
      <c r="LHA3" s="48"/>
      <c r="LHB3"/>
      <c r="LHC3" s="50"/>
      <c r="LHQ3" s="48"/>
      <c r="LHR3"/>
      <c r="LHS3" s="50"/>
      <c r="LIG3" s="48"/>
      <c r="LIH3"/>
      <c r="LII3" s="50"/>
      <c r="LIW3" s="48"/>
      <c r="LIX3"/>
      <c r="LIY3" s="50"/>
      <c r="LJM3" s="48"/>
      <c r="LJN3"/>
      <c r="LJO3" s="50"/>
      <c r="LKC3" s="48"/>
      <c r="LKD3"/>
      <c r="LKE3" s="50"/>
      <c r="LKS3" s="48"/>
      <c r="LKT3"/>
      <c r="LKU3" s="50"/>
      <c r="LLI3" s="48"/>
      <c r="LLJ3"/>
      <c r="LLK3" s="50"/>
      <c r="LLY3" s="48"/>
      <c r="LLZ3"/>
      <c r="LMA3" s="50"/>
      <c r="LMO3" s="48"/>
      <c r="LMP3"/>
      <c r="LMQ3" s="50"/>
      <c r="LNE3" s="48"/>
      <c r="LNF3"/>
      <c r="LNG3" s="50"/>
      <c r="LNU3" s="48"/>
      <c r="LNV3"/>
      <c r="LNW3" s="50"/>
      <c r="LOK3" s="48"/>
      <c r="LOL3"/>
      <c r="LOM3" s="50"/>
      <c r="LPA3" s="48"/>
      <c r="LPB3"/>
      <c r="LPC3" s="50"/>
      <c r="LPQ3" s="48"/>
      <c r="LPR3"/>
      <c r="LPS3" s="50"/>
      <c r="LQG3" s="48"/>
      <c r="LQH3"/>
      <c r="LQI3" s="50"/>
      <c r="LQW3" s="48"/>
      <c r="LQX3"/>
      <c r="LQY3" s="50"/>
      <c r="LRM3" s="48"/>
      <c r="LRN3"/>
      <c r="LRO3" s="50"/>
      <c r="LSC3" s="48"/>
      <c r="LSD3"/>
      <c r="LSE3" s="50"/>
      <c r="LSS3" s="48"/>
      <c r="LST3"/>
      <c r="LSU3" s="50"/>
      <c r="LTI3" s="48"/>
      <c r="LTJ3"/>
      <c r="LTK3" s="50"/>
      <c r="LTY3" s="48"/>
      <c r="LTZ3"/>
      <c r="LUA3" s="50"/>
      <c r="LUO3" s="48"/>
      <c r="LUP3"/>
      <c r="LUQ3" s="50"/>
      <c r="LVE3" s="48"/>
      <c r="LVF3"/>
      <c r="LVG3" s="50"/>
      <c r="LVU3" s="48"/>
      <c r="LVV3"/>
      <c r="LVW3" s="50"/>
      <c r="LWK3" s="48"/>
      <c r="LWL3"/>
      <c r="LWM3" s="50"/>
      <c r="LXA3" s="48"/>
      <c r="LXB3"/>
      <c r="LXC3" s="50"/>
      <c r="LXQ3" s="48"/>
      <c r="LXR3"/>
      <c r="LXS3" s="50"/>
      <c r="LYG3" s="48"/>
      <c r="LYH3"/>
      <c r="LYI3" s="50"/>
      <c r="LYW3" s="48"/>
      <c r="LYX3"/>
      <c r="LYY3" s="50"/>
      <c r="LZM3" s="48"/>
      <c r="LZN3"/>
      <c r="LZO3" s="50"/>
      <c r="MAC3" s="48"/>
      <c r="MAD3"/>
      <c r="MAE3" s="50"/>
      <c r="MAS3" s="48"/>
      <c r="MAT3"/>
      <c r="MAU3" s="50"/>
      <c r="MBI3" s="48"/>
      <c r="MBJ3"/>
      <c r="MBK3" s="50"/>
      <c r="MBY3" s="48"/>
      <c r="MBZ3"/>
      <c r="MCA3" s="50"/>
      <c r="MCO3" s="48"/>
      <c r="MCP3"/>
      <c r="MCQ3" s="50"/>
      <c r="MDE3" s="48"/>
      <c r="MDF3"/>
      <c r="MDG3" s="50"/>
      <c r="MDU3" s="48"/>
      <c r="MDV3"/>
      <c r="MDW3" s="50"/>
      <c r="MEK3" s="48"/>
      <c r="MEL3"/>
      <c r="MEM3" s="50"/>
      <c r="MFA3" s="48"/>
      <c r="MFB3"/>
      <c r="MFC3" s="50"/>
      <c r="MFQ3" s="48"/>
      <c r="MFR3"/>
      <c r="MFS3" s="50"/>
      <c r="MGG3" s="48"/>
      <c r="MGH3"/>
      <c r="MGI3" s="50"/>
      <c r="MGW3" s="48"/>
      <c r="MGX3"/>
      <c r="MGY3" s="50"/>
      <c r="MHM3" s="48"/>
      <c r="MHN3"/>
      <c r="MHO3" s="50"/>
      <c r="MIC3" s="48"/>
      <c r="MID3"/>
      <c r="MIE3" s="50"/>
      <c r="MIS3" s="48"/>
      <c r="MIT3"/>
      <c r="MIU3" s="50"/>
      <c r="MJI3" s="48"/>
      <c r="MJJ3"/>
      <c r="MJK3" s="50"/>
      <c r="MJY3" s="48"/>
      <c r="MJZ3"/>
      <c r="MKA3" s="50"/>
      <c r="MKO3" s="48"/>
      <c r="MKP3"/>
      <c r="MKQ3" s="50"/>
      <c r="MLE3" s="48"/>
      <c r="MLF3"/>
      <c r="MLG3" s="50"/>
      <c r="MLU3" s="48"/>
      <c r="MLV3"/>
      <c r="MLW3" s="50"/>
      <c r="MMK3" s="48"/>
      <c r="MML3"/>
      <c r="MMM3" s="50"/>
      <c r="MNA3" s="48"/>
      <c r="MNB3"/>
      <c r="MNC3" s="50"/>
      <c r="MNQ3" s="48"/>
      <c r="MNR3"/>
      <c r="MNS3" s="50"/>
      <c r="MOG3" s="48"/>
      <c r="MOH3"/>
      <c r="MOI3" s="50"/>
      <c r="MOW3" s="48"/>
      <c r="MOX3"/>
      <c r="MOY3" s="50"/>
      <c r="MPM3" s="48"/>
      <c r="MPN3"/>
      <c r="MPO3" s="50"/>
      <c r="MQC3" s="48"/>
      <c r="MQD3"/>
      <c r="MQE3" s="50"/>
      <c r="MQS3" s="48"/>
      <c r="MQT3"/>
      <c r="MQU3" s="50"/>
      <c r="MRI3" s="48"/>
      <c r="MRJ3"/>
      <c r="MRK3" s="50"/>
      <c r="MRY3" s="48"/>
      <c r="MRZ3"/>
      <c r="MSA3" s="50"/>
      <c r="MSO3" s="48"/>
      <c r="MSP3"/>
      <c r="MSQ3" s="50"/>
      <c r="MTE3" s="48"/>
      <c r="MTF3"/>
      <c r="MTG3" s="50"/>
      <c r="MTU3" s="48"/>
      <c r="MTV3"/>
      <c r="MTW3" s="50"/>
      <c r="MUK3" s="48"/>
      <c r="MUL3"/>
      <c r="MUM3" s="50"/>
      <c r="MVA3" s="48"/>
      <c r="MVB3"/>
      <c r="MVC3" s="50"/>
      <c r="MVQ3" s="48"/>
      <c r="MVR3"/>
      <c r="MVS3" s="50"/>
      <c r="MWG3" s="48"/>
      <c r="MWH3"/>
      <c r="MWI3" s="50"/>
      <c r="MWW3" s="48"/>
      <c r="MWX3"/>
      <c r="MWY3" s="50"/>
      <c r="MXM3" s="48"/>
      <c r="MXN3"/>
      <c r="MXO3" s="50"/>
      <c r="MYC3" s="48"/>
      <c r="MYD3"/>
      <c r="MYE3" s="50"/>
      <c r="MYS3" s="48"/>
      <c r="MYT3"/>
      <c r="MYU3" s="50"/>
      <c r="MZI3" s="48"/>
      <c r="MZJ3"/>
      <c r="MZK3" s="50"/>
      <c r="MZY3" s="48"/>
      <c r="MZZ3"/>
      <c r="NAA3" s="50"/>
      <c r="NAO3" s="48"/>
      <c r="NAP3"/>
      <c r="NAQ3" s="50"/>
      <c r="NBE3" s="48"/>
      <c r="NBF3"/>
      <c r="NBG3" s="50"/>
      <c r="NBU3" s="48"/>
      <c r="NBV3"/>
      <c r="NBW3" s="50"/>
      <c r="NCK3" s="48"/>
      <c r="NCL3"/>
      <c r="NCM3" s="50"/>
      <c r="NDA3" s="48"/>
      <c r="NDB3"/>
      <c r="NDC3" s="50"/>
      <c r="NDQ3" s="48"/>
      <c r="NDR3"/>
      <c r="NDS3" s="50"/>
      <c r="NEG3" s="48"/>
      <c r="NEH3"/>
      <c r="NEI3" s="50"/>
      <c r="NEW3" s="48"/>
      <c r="NEX3"/>
      <c r="NEY3" s="50"/>
      <c r="NFM3" s="48"/>
      <c r="NFN3"/>
      <c r="NFO3" s="50"/>
      <c r="NGC3" s="48"/>
      <c r="NGD3"/>
      <c r="NGE3" s="50"/>
      <c r="NGS3" s="48"/>
      <c r="NGT3"/>
      <c r="NGU3" s="50"/>
      <c r="NHI3" s="48"/>
      <c r="NHJ3"/>
      <c r="NHK3" s="50"/>
      <c r="NHY3" s="48"/>
      <c r="NHZ3"/>
      <c r="NIA3" s="50"/>
      <c r="NIO3" s="48"/>
      <c r="NIP3"/>
      <c r="NIQ3" s="50"/>
      <c r="NJE3" s="48"/>
      <c r="NJF3"/>
      <c r="NJG3" s="50"/>
      <c r="NJU3" s="48"/>
      <c r="NJV3"/>
      <c r="NJW3" s="50"/>
      <c r="NKK3" s="48"/>
      <c r="NKL3"/>
      <c r="NKM3" s="50"/>
      <c r="NLA3" s="48"/>
      <c r="NLB3"/>
      <c r="NLC3" s="50"/>
      <c r="NLQ3" s="48"/>
      <c r="NLR3"/>
      <c r="NLS3" s="50"/>
      <c r="NMG3" s="48"/>
      <c r="NMH3"/>
      <c r="NMI3" s="50"/>
      <c r="NMW3" s="48"/>
      <c r="NMX3"/>
      <c r="NMY3" s="50"/>
      <c r="NNM3" s="48"/>
      <c r="NNN3"/>
      <c r="NNO3" s="50"/>
      <c r="NOC3" s="48"/>
      <c r="NOD3"/>
      <c r="NOE3" s="50"/>
      <c r="NOS3" s="48"/>
      <c r="NOT3"/>
      <c r="NOU3" s="50"/>
      <c r="NPI3" s="48"/>
      <c r="NPJ3"/>
      <c r="NPK3" s="50"/>
      <c r="NPY3" s="48"/>
      <c r="NPZ3"/>
      <c r="NQA3" s="50"/>
      <c r="NQO3" s="48"/>
      <c r="NQP3"/>
      <c r="NQQ3" s="50"/>
      <c r="NRE3" s="48"/>
      <c r="NRF3"/>
      <c r="NRG3" s="50"/>
      <c r="NRU3" s="48"/>
      <c r="NRV3"/>
      <c r="NRW3" s="50"/>
      <c r="NSK3" s="48"/>
      <c r="NSL3"/>
      <c r="NSM3" s="50"/>
      <c r="NTA3" s="48"/>
      <c r="NTB3"/>
      <c r="NTC3" s="50"/>
      <c r="NTQ3" s="48"/>
      <c r="NTR3"/>
      <c r="NTS3" s="50"/>
      <c r="NUG3" s="48"/>
      <c r="NUH3"/>
      <c r="NUI3" s="50"/>
      <c r="NUW3" s="48"/>
      <c r="NUX3"/>
      <c r="NUY3" s="50"/>
      <c r="NVM3" s="48"/>
      <c r="NVN3"/>
      <c r="NVO3" s="50"/>
      <c r="NWC3" s="48"/>
      <c r="NWD3"/>
      <c r="NWE3" s="50"/>
      <c r="NWS3" s="48"/>
      <c r="NWT3"/>
      <c r="NWU3" s="50"/>
      <c r="NXI3" s="48"/>
      <c r="NXJ3"/>
      <c r="NXK3" s="50"/>
      <c r="NXY3" s="48"/>
      <c r="NXZ3"/>
      <c r="NYA3" s="50"/>
      <c r="NYO3" s="48"/>
      <c r="NYP3"/>
      <c r="NYQ3" s="50"/>
      <c r="NZE3" s="48"/>
      <c r="NZF3"/>
      <c r="NZG3" s="50"/>
      <c r="NZU3" s="48"/>
      <c r="NZV3"/>
      <c r="NZW3" s="50"/>
      <c r="OAK3" s="48"/>
      <c r="OAL3"/>
      <c r="OAM3" s="50"/>
      <c r="OBA3" s="48"/>
      <c r="OBB3"/>
      <c r="OBC3" s="50"/>
      <c r="OBQ3" s="48"/>
      <c r="OBR3"/>
      <c r="OBS3" s="50"/>
      <c r="OCG3" s="48"/>
      <c r="OCH3"/>
      <c r="OCI3" s="50"/>
      <c r="OCW3" s="48"/>
      <c r="OCX3"/>
      <c r="OCY3" s="50"/>
      <c r="ODM3" s="48"/>
      <c r="ODN3"/>
      <c r="ODO3" s="50"/>
      <c r="OEC3" s="48"/>
      <c r="OED3"/>
      <c r="OEE3" s="50"/>
      <c r="OES3" s="48"/>
      <c r="OET3"/>
      <c r="OEU3" s="50"/>
      <c r="OFI3" s="48"/>
      <c r="OFJ3"/>
      <c r="OFK3" s="50"/>
      <c r="OFY3" s="48"/>
      <c r="OFZ3"/>
      <c r="OGA3" s="50"/>
      <c r="OGO3" s="48"/>
      <c r="OGP3"/>
      <c r="OGQ3" s="50"/>
      <c r="OHE3" s="48"/>
      <c r="OHF3"/>
      <c r="OHG3" s="50"/>
      <c r="OHU3" s="48"/>
      <c r="OHV3"/>
      <c r="OHW3" s="50"/>
      <c r="OIK3" s="48"/>
      <c r="OIL3"/>
      <c r="OIM3" s="50"/>
      <c r="OJA3" s="48"/>
      <c r="OJB3"/>
      <c r="OJC3" s="50"/>
      <c r="OJQ3" s="48"/>
      <c r="OJR3"/>
      <c r="OJS3" s="50"/>
      <c r="OKG3" s="48"/>
      <c r="OKH3"/>
      <c r="OKI3" s="50"/>
      <c r="OKW3" s="48"/>
      <c r="OKX3"/>
      <c r="OKY3" s="50"/>
      <c r="OLM3" s="48"/>
      <c r="OLN3"/>
      <c r="OLO3" s="50"/>
      <c r="OMC3" s="48"/>
      <c r="OMD3"/>
      <c r="OME3" s="50"/>
      <c r="OMS3" s="48"/>
      <c r="OMT3"/>
      <c r="OMU3" s="50"/>
      <c r="ONI3" s="48"/>
      <c r="ONJ3"/>
      <c r="ONK3" s="50"/>
      <c r="ONY3" s="48"/>
      <c r="ONZ3"/>
      <c r="OOA3" s="50"/>
      <c r="OOO3" s="48"/>
      <c r="OOP3"/>
      <c r="OOQ3" s="50"/>
      <c r="OPE3" s="48"/>
      <c r="OPF3"/>
      <c r="OPG3" s="50"/>
      <c r="OPU3" s="48"/>
      <c r="OPV3"/>
      <c r="OPW3" s="50"/>
      <c r="OQK3" s="48"/>
      <c r="OQL3"/>
      <c r="OQM3" s="50"/>
      <c r="ORA3" s="48"/>
      <c r="ORB3"/>
      <c r="ORC3" s="50"/>
      <c r="ORQ3" s="48"/>
      <c r="ORR3"/>
      <c r="ORS3" s="50"/>
      <c r="OSG3" s="48"/>
      <c r="OSH3"/>
      <c r="OSI3" s="50"/>
      <c r="OSW3" s="48"/>
      <c r="OSX3"/>
      <c r="OSY3" s="50"/>
      <c r="OTM3" s="48"/>
      <c r="OTN3"/>
      <c r="OTO3" s="50"/>
      <c r="OUC3" s="48"/>
      <c r="OUD3"/>
      <c r="OUE3" s="50"/>
      <c r="OUS3" s="48"/>
      <c r="OUT3"/>
      <c r="OUU3" s="50"/>
      <c r="OVI3" s="48"/>
      <c r="OVJ3"/>
      <c r="OVK3" s="50"/>
      <c r="OVY3" s="48"/>
      <c r="OVZ3"/>
      <c r="OWA3" s="50"/>
      <c r="OWO3" s="48"/>
      <c r="OWP3"/>
      <c r="OWQ3" s="50"/>
      <c r="OXE3" s="48"/>
      <c r="OXF3"/>
      <c r="OXG3" s="50"/>
      <c r="OXU3" s="48"/>
      <c r="OXV3"/>
      <c r="OXW3" s="50"/>
      <c r="OYK3" s="48"/>
      <c r="OYL3"/>
      <c r="OYM3" s="50"/>
      <c r="OZA3" s="48"/>
      <c r="OZB3"/>
      <c r="OZC3" s="50"/>
      <c r="OZQ3" s="48"/>
      <c r="OZR3"/>
      <c r="OZS3" s="50"/>
      <c r="PAG3" s="48"/>
      <c r="PAH3"/>
      <c r="PAI3" s="50"/>
      <c r="PAW3" s="48"/>
      <c r="PAX3"/>
      <c r="PAY3" s="50"/>
      <c r="PBM3" s="48"/>
      <c r="PBN3"/>
      <c r="PBO3" s="50"/>
      <c r="PCC3" s="48"/>
      <c r="PCD3"/>
      <c r="PCE3" s="50"/>
      <c r="PCS3" s="48"/>
      <c r="PCT3"/>
      <c r="PCU3" s="50"/>
      <c r="PDI3" s="48"/>
      <c r="PDJ3"/>
      <c r="PDK3" s="50"/>
      <c r="PDY3" s="48"/>
      <c r="PDZ3"/>
      <c r="PEA3" s="50"/>
      <c r="PEO3" s="48"/>
      <c r="PEP3"/>
      <c r="PEQ3" s="50"/>
      <c r="PFE3" s="48"/>
      <c r="PFF3"/>
      <c r="PFG3" s="50"/>
      <c r="PFU3" s="48"/>
      <c r="PFV3"/>
      <c r="PFW3" s="50"/>
      <c r="PGK3" s="48"/>
      <c r="PGL3"/>
      <c r="PGM3" s="50"/>
      <c r="PHA3" s="48"/>
      <c r="PHB3"/>
      <c r="PHC3" s="50"/>
      <c r="PHQ3" s="48"/>
      <c r="PHR3"/>
      <c r="PHS3" s="50"/>
      <c r="PIG3" s="48"/>
      <c r="PIH3"/>
      <c r="PII3" s="50"/>
      <c r="PIW3" s="48"/>
      <c r="PIX3"/>
      <c r="PIY3" s="50"/>
      <c r="PJM3" s="48"/>
      <c r="PJN3"/>
      <c r="PJO3" s="50"/>
      <c r="PKC3" s="48"/>
      <c r="PKD3"/>
      <c r="PKE3" s="50"/>
      <c r="PKS3" s="48"/>
      <c r="PKT3"/>
      <c r="PKU3" s="50"/>
      <c r="PLI3" s="48"/>
      <c r="PLJ3"/>
      <c r="PLK3" s="50"/>
      <c r="PLY3" s="48"/>
      <c r="PLZ3"/>
      <c r="PMA3" s="50"/>
      <c r="PMO3" s="48"/>
      <c r="PMP3"/>
      <c r="PMQ3" s="50"/>
      <c r="PNE3" s="48"/>
      <c r="PNF3"/>
      <c r="PNG3" s="50"/>
      <c r="PNU3" s="48"/>
      <c r="PNV3"/>
      <c r="PNW3" s="50"/>
      <c r="POK3" s="48"/>
      <c r="POL3"/>
      <c r="POM3" s="50"/>
      <c r="PPA3" s="48"/>
      <c r="PPB3"/>
      <c r="PPC3" s="50"/>
      <c r="PPQ3" s="48"/>
      <c r="PPR3"/>
      <c r="PPS3" s="50"/>
      <c r="PQG3" s="48"/>
      <c r="PQH3"/>
      <c r="PQI3" s="50"/>
      <c r="PQW3" s="48"/>
      <c r="PQX3"/>
      <c r="PQY3" s="50"/>
      <c r="PRM3" s="48"/>
      <c r="PRN3"/>
      <c r="PRO3" s="50"/>
      <c r="PSC3" s="48"/>
      <c r="PSD3"/>
      <c r="PSE3" s="50"/>
      <c r="PSS3" s="48"/>
      <c r="PST3"/>
      <c r="PSU3" s="50"/>
      <c r="PTI3" s="48"/>
      <c r="PTJ3"/>
      <c r="PTK3" s="50"/>
      <c r="PTY3" s="48"/>
      <c r="PTZ3"/>
      <c r="PUA3" s="50"/>
      <c r="PUO3" s="48"/>
      <c r="PUP3"/>
      <c r="PUQ3" s="50"/>
      <c r="PVE3" s="48"/>
      <c r="PVF3"/>
      <c r="PVG3" s="50"/>
      <c r="PVU3" s="48"/>
      <c r="PVV3"/>
      <c r="PVW3" s="50"/>
      <c r="PWK3" s="48"/>
      <c r="PWL3"/>
      <c r="PWM3" s="50"/>
      <c r="PXA3" s="48"/>
      <c r="PXB3"/>
      <c r="PXC3" s="50"/>
      <c r="PXQ3" s="48"/>
      <c r="PXR3"/>
      <c r="PXS3" s="50"/>
      <c r="PYG3" s="48"/>
      <c r="PYH3"/>
      <c r="PYI3" s="50"/>
      <c r="PYW3" s="48"/>
      <c r="PYX3"/>
      <c r="PYY3" s="50"/>
      <c r="PZM3" s="48"/>
      <c r="PZN3"/>
      <c r="PZO3" s="50"/>
      <c r="QAC3" s="48"/>
      <c r="QAD3"/>
      <c r="QAE3" s="50"/>
      <c r="QAS3" s="48"/>
      <c r="QAT3"/>
      <c r="QAU3" s="50"/>
      <c r="QBI3" s="48"/>
      <c r="QBJ3"/>
      <c r="QBK3" s="50"/>
      <c r="QBY3" s="48"/>
      <c r="QBZ3"/>
      <c r="QCA3" s="50"/>
      <c r="QCO3" s="48"/>
      <c r="QCP3"/>
      <c r="QCQ3" s="50"/>
      <c r="QDE3" s="48"/>
      <c r="QDF3"/>
      <c r="QDG3" s="50"/>
      <c r="QDU3" s="48"/>
      <c r="QDV3"/>
      <c r="QDW3" s="50"/>
      <c r="QEK3" s="48"/>
      <c r="QEL3"/>
      <c r="QEM3" s="50"/>
      <c r="QFA3" s="48"/>
      <c r="QFB3"/>
      <c r="QFC3" s="50"/>
      <c r="QFQ3" s="48"/>
      <c r="QFR3"/>
      <c r="QFS3" s="50"/>
      <c r="QGG3" s="48"/>
      <c r="QGH3"/>
      <c r="QGI3" s="50"/>
      <c r="QGW3" s="48"/>
      <c r="QGX3"/>
      <c r="QGY3" s="50"/>
      <c r="QHM3" s="48"/>
      <c r="QHN3"/>
      <c r="QHO3" s="50"/>
      <c r="QIC3" s="48"/>
      <c r="QID3"/>
      <c r="QIE3" s="50"/>
      <c r="QIS3" s="48"/>
      <c r="QIT3"/>
      <c r="QIU3" s="50"/>
      <c r="QJI3" s="48"/>
      <c r="QJJ3"/>
      <c r="QJK3" s="50"/>
      <c r="QJY3" s="48"/>
      <c r="QJZ3"/>
      <c r="QKA3" s="50"/>
      <c r="QKO3" s="48"/>
      <c r="QKP3"/>
      <c r="QKQ3" s="50"/>
      <c r="QLE3" s="48"/>
      <c r="QLF3"/>
      <c r="QLG3" s="50"/>
      <c r="QLU3" s="48"/>
      <c r="QLV3"/>
      <c r="QLW3" s="50"/>
      <c r="QMK3" s="48"/>
      <c r="QML3"/>
      <c r="QMM3" s="50"/>
      <c r="QNA3" s="48"/>
      <c r="QNB3"/>
      <c r="QNC3" s="50"/>
      <c r="QNQ3" s="48"/>
      <c r="QNR3"/>
      <c r="QNS3" s="50"/>
      <c r="QOG3" s="48"/>
      <c r="QOH3"/>
      <c r="QOI3" s="50"/>
      <c r="QOW3" s="48"/>
      <c r="QOX3"/>
      <c r="QOY3" s="50"/>
      <c r="QPM3" s="48"/>
      <c r="QPN3"/>
      <c r="QPO3" s="50"/>
      <c r="QQC3" s="48"/>
      <c r="QQD3"/>
      <c r="QQE3" s="50"/>
      <c r="QQS3" s="48"/>
      <c r="QQT3"/>
      <c r="QQU3" s="50"/>
      <c r="QRI3" s="48"/>
      <c r="QRJ3"/>
      <c r="QRK3" s="50"/>
      <c r="QRY3" s="48"/>
      <c r="QRZ3"/>
      <c r="QSA3" s="50"/>
      <c r="QSO3" s="48"/>
      <c r="QSP3"/>
      <c r="QSQ3" s="50"/>
      <c r="QTE3" s="48"/>
      <c r="QTF3"/>
      <c r="QTG3" s="50"/>
      <c r="QTU3" s="48"/>
      <c r="QTV3"/>
      <c r="QTW3" s="50"/>
      <c r="QUK3" s="48"/>
      <c r="QUL3"/>
      <c r="QUM3" s="50"/>
      <c r="QVA3" s="48"/>
      <c r="QVB3"/>
      <c r="QVC3" s="50"/>
      <c r="QVQ3" s="48"/>
      <c r="QVR3"/>
      <c r="QVS3" s="50"/>
      <c r="QWG3" s="48"/>
      <c r="QWH3"/>
      <c r="QWI3" s="50"/>
      <c r="QWW3" s="48"/>
      <c r="QWX3"/>
      <c r="QWY3" s="50"/>
      <c r="QXM3" s="48"/>
      <c r="QXN3"/>
      <c r="QXO3" s="50"/>
      <c r="QYC3" s="48"/>
      <c r="QYD3"/>
      <c r="QYE3" s="50"/>
      <c r="QYS3" s="48"/>
      <c r="QYT3"/>
      <c r="QYU3" s="50"/>
      <c r="QZI3" s="48"/>
      <c r="QZJ3"/>
      <c r="QZK3" s="50"/>
      <c r="QZY3" s="48"/>
      <c r="QZZ3"/>
      <c r="RAA3" s="50"/>
      <c r="RAO3" s="48"/>
      <c r="RAP3"/>
      <c r="RAQ3" s="50"/>
      <c r="RBE3" s="48"/>
      <c r="RBF3"/>
      <c r="RBG3" s="50"/>
      <c r="RBU3" s="48"/>
      <c r="RBV3"/>
      <c r="RBW3" s="50"/>
      <c r="RCK3" s="48"/>
      <c r="RCL3"/>
      <c r="RCM3" s="50"/>
      <c r="RDA3" s="48"/>
      <c r="RDB3"/>
      <c r="RDC3" s="50"/>
      <c r="RDQ3" s="48"/>
      <c r="RDR3"/>
      <c r="RDS3" s="50"/>
      <c r="REG3" s="48"/>
      <c r="REH3"/>
      <c r="REI3" s="50"/>
      <c r="REW3" s="48"/>
      <c r="REX3"/>
      <c r="REY3" s="50"/>
      <c r="RFM3" s="48"/>
      <c r="RFN3"/>
      <c r="RFO3" s="50"/>
      <c r="RGC3" s="48"/>
      <c r="RGD3"/>
      <c r="RGE3" s="50"/>
      <c r="RGS3" s="48"/>
      <c r="RGT3"/>
      <c r="RGU3" s="50"/>
      <c r="RHI3" s="48"/>
      <c r="RHJ3"/>
      <c r="RHK3" s="50"/>
      <c r="RHY3" s="48"/>
      <c r="RHZ3"/>
      <c r="RIA3" s="50"/>
      <c r="RIO3" s="48"/>
      <c r="RIP3"/>
      <c r="RIQ3" s="50"/>
      <c r="RJE3" s="48"/>
      <c r="RJF3"/>
      <c r="RJG3" s="50"/>
      <c r="RJU3" s="48"/>
      <c r="RJV3"/>
      <c r="RJW3" s="50"/>
      <c r="RKK3" s="48"/>
      <c r="RKL3"/>
      <c r="RKM3" s="50"/>
      <c r="RLA3" s="48"/>
      <c r="RLB3"/>
      <c r="RLC3" s="50"/>
      <c r="RLQ3" s="48"/>
      <c r="RLR3"/>
      <c r="RLS3" s="50"/>
      <c r="RMG3" s="48"/>
      <c r="RMH3"/>
      <c r="RMI3" s="50"/>
      <c r="RMW3" s="48"/>
      <c r="RMX3"/>
      <c r="RMY3" s="50"/>
      <c r="RNM3" s="48"/>
      <c r="RNN3"/>
      <c r="RNO3" s="50"/>
      <c r="ROC3" s="48"/>
      <c r="ROD3"/>
      <c r="ROE3" s="50"/>
      <c r="ROS3" s="48"/>
      <c r="ROT3"/>
      <c r="ROU3" s="50"/>
      <c r="RPI3" s="48"/>
      <c r="RPJ3"/>
      <c r="RPK3" s="50"/>
      <c r="RPY3" s="48"/>
      <c r="RPZ3"/>
      <c r="RQA3" s="50"/>
      <c r="RQO3" s="48"/>
      <c r="RQP3"/>
      <c r="RQQ3" s="50"/>
      <c r="RRE3" s="48"/>
      <c r="RRF3"/>
      <c r="RRG3" s="50"/>
      <c r="RRU3" s="48"/>
      <c r="RRV3"/>
      <c r="RRW3" s="50"/>
      <c r="RSK3" s="48"/>
      <c r="RSL3"/>
      <c r="RSM3" s="50"/>
      <c r="RTA3" s="48"/>
      <c r="RTB3"/>
      <c r="RTC3" s="50"/>
      <c r="RTQ3" s="48"/>
      <c r="RTR3"/>
      <c r="RTS3" s="50"/>
      <c r="RUG3" s="48"/>
      <c r="RUH3"/>
      <c r="RUI3" s="50"/>
      <c r="RUW3" s="48"/>
      <c r="RUX3"/>
      <c r="RUY3" s="50"/>
      <c r="RVM3" s="48"/>
      <c r="RVN3"/>
      <c r="RVO3" s="50"/>
      <c r="RWC3" s="48"/>
      <c r="RWD3"/>
      <c r="RWE3" s="50"/>
      <c r="RWS3" s="48"/>
      <c r="RWT3"/>
      <c r="RWU3" s="50"/>
      <c r="RXI3" s="48"/>
      <c r="RXJ3"/>
      <c r="RXK3" s="50"/>
      <c r="RXY3" s="48"/>
      <c r="RXZ3"/>
      <c r="RYA3" s="50"/>
      <c r="RYO3" s="48"/>
      <c r="RYP3"/>
      <c r="RYQ3" s="50"/>
      <c r="RZE3" s="48"/>
      <c r="RZF3"/>
      <c r="RZG3" s="50"/>
      <c r="RZU3" s="48"/>
      <c r="RZV3"/>
      <c r="RZW3" s="50"/>
      <c r="SAK3" s="48"/>
      <c r="SAL3"/>
      <c r="SAM3" s="50"/>
      <c r="SBA3" s="48"/>
      <c r="SBB3"/>
      <c r="SBC3" s="50"/>
      <c r="SBQ3" s="48"/>
      <c r="SBR3"/>
      <c r="SBS3" s="50"/>
      <c r="SCG3" s="48"/>
      <c r="SCH3"/>
      <c r="SCI3" s="50"/>
      <c r="SCW3" s="48"/>
      <c r="SCX3"/>
      <c r="SCY3" s="50"/>
      <c r="SDM3" s="48"/>
      <c r="SDN3"/>
      <c r="SDO3" s="50"/>
      <c r="SEC3" s="48"/>
      <c r="SED3"/>
      <c r="SEE3" s="50"/>
      <c r="SES3" s="48"/>
      <c r="SET3"/>
      <c r="SEU3" s="50"/>
      <c r="SFI3" s="48"/>
      <c r="SFJ3"/>
      <c r="SFK3" s="50"/>
      <c r="SFY3" s="48"/>
      <c r="SFZ3"/>
      <c r="SGA3" s="50"/>
      <c r="SGO3" s="48"/>
      <c r="SGP3"/>
      <c r="SGQ3" s="50"/>
      <c r="SHE3" s="48"/>
      <c r="SHF3"/>
      <c r="SHG3" s="50"/>
      <c r="SHU3" s="48"/>
      <c r="SHV3"/>
      <c r="SHW3" s="50"/>
      <c r="SIK3" s="48"/>
      <c r="SIL3"/>
      <c r="SIM3" s="50"/>
      <c r="SJA3" s="48"/>
      <c r="SJB3"/>
      <c r="SJC3" s="50"/>
      <c r="SJQ3" s="48"/>
      <c r="SJR3"/>
      <c r="SJS3" s="50"/>
      <c r="SKG3" s="48"/>
      <c r="SKH3"/>
      <c r="SKI3" s="50"/>
      <c r="SKW3" s="48"/>
      <c r="SKX3"/>
      <c r="SKY3" s="50"/>
      <c r="SLM3" s="48"/>
      <c r="SLN3"/>
      <c r="SLO3" s="50"/>
      <c r="SMC3" s="48"/>
      <c r="SMD3"/>
      <c r="SME3" s="50"/>
      <c r="SMS3" s="48"/>
      <c r="SMT3"/>
      <c r="SMU3" s="50"/>
      <c r="SNI3" s="48"/>
      <c r="SNJ3"/>
      <c r="SNK3" s="50"/>
      <c r="SNY3" s="48"/>
      <c r="SNZ3"/>
      <c r="SOA3" s="50"/>
      <c r="SOO3" s="48"/>
      <c r="SOP3"/>
      <c r="SOQ3" s="50"/>
      <c r="SPE3" s="48"/>
      <c r="SPF3"/>
      <c r="SPG3" s="50"/>
      <c r="SPU3" s="48"/>
      <c r="SPV3"/>
      <c r="SPW3" s="50"/>
      <c r="SQK3" s="48"/>
      <c r="SQL3"/>
      <c r="SQM3" s="50"/>
      <c r="SRA3" s="48"/>
      <c r="SRB3"/>
      <c r="SRC3" s="50"/>
      <c r="SRQ3" s="48"/>
      <c r="SRR3"/>
      <c r="SRS3" s="50"/>
      <c r="SSG3" s="48"/>
      <c r="SSH3"/>
      <c r="SSI3" s="50"/>
      <c r="SSW3" s="48"/>
      <c r="SSX3"/>
      <c r="SSY3" s="50"/>
      <c r="STM3" s="48"/>
      <c r="STN3"/>
      <c r="STO3" s="50"/>
      <c r="SUC3" s="48"/>
      <c r="SUD3"/>
      <c r="SUE3" s="50"/>
      <c r="SUS3" s="48"/>
      <c r="SUT3"/>
      <c r="SUU3" s="50"/>
      <c r="SVI3" s="48"/>
      <c r="SVJ3"/>
      <c r="SVK3" s="50"/>
      <c r="SVY3" s="48"/>
      <c r="SVZ3"/>
      <c r="SWA3" s="50"/>
      <c r="SWO3" s="48"/>
      <c r="SWP3"/>
      <c r="SWQ3" s="50"/>
      <c r="SXE3" s="48"/>
      <c r="SXF3"/>
      <c r="SXG3" s="50"/>
      <c r="SXU3" s="48"/>
      <c r="SXV3"/>
      <c r="SXW3" s="50"/>
      <c r="SYK3" s="48"/>
      <c r="SYL3"/>
      <c r="SYM3" s="50"/>
      <c r="SZA3" s="48"/>
      <c r="SZB3"/>
      <c r="SZC3" s="50"/>
      <c r="SZQ3" s="48"/>
      <c r="SZR3"/>
      <c r="SZS3" s="50"/>
      <c r="TAG3" s="48"/>
      <c r="TAH3"/>
      <c r="TAI3" s="50"/>
      <c r="TAW3" s="48"/>
      <c r="TAX3"/>
      <c r="TAY3" s="50"/>
      <c r="TBM3" s="48"/>
      <c r="TBN3"/>
      <c r="TBO3" s="50"/>
      <c r="TCC3" s="48"/>
      <c r="TCD3"/>
      <c r="TCE3" s="50"/>
      <c r="TCS3" s="48"/>
      <c r="TCT3"/>
      <c r="TCU3" s="50"/>
      <c r="TDI3" s="48"/>
      <c r="TDJ3"/>
      <c r="TDK3" s="50"/>
      <c r="TDY3" s="48"/>
      <c r="TDZ3"/>
      <c r="TEA3" s="50"/>
      <c r="TEO3" s="48"/>
      <c r="TEP3"/>
      <c r="TEQ3" s="50"/>
      <c r="TFE3" s="48"/>
      <c r="TFF3"/>
      <c r="TFG3" s="50"/>
      <c r="TFU3" s="48"/>
      <c r="TFV3"/>
      <c r="TFW3" s="50"/>
      <c r="TGK3" s="48"/>
      <c r="TGL3"/>
      <c r="TGM3" s="50"/>
      <c r="THA3" s="48"/>
      <c r="THB3"/>
      <c r="THC3" s="50"/>
      <c r="THQ3" s="48"/>
      <c r="THR3"/>
      <c r="THS3" s="50"/>
      <c r="TIG3" s="48"/>
      <c r="TIH3"/>
      <c r="TII3" s="50"/>
      <c r="TIW3" s="48"/>
      <c r="TIX3"/>
      <c r="TIY3" s="50"/>
      <c r="TJM3" s="48"/>
      <c r="TJN3"/>
      <c r="TJO3" s="50"/>
      <c r="TKC3" s="48"/>
      <c r="TKD3"/>
      <c r="TKE3" s="50"/>
      <c r="TKS3" s="48"/>
      <c r="TKT3"/>
      <c r="TKU3" s="50"/>
      <c r="TLI3" s="48"/>
      <c r="TLJ3"/>
      <c r="TLK3" s="50"/>
      <c r="TLY3" s="48"/>
      <c r="TLZ3"/>
      <c r="TMA3" s="50"/>
      <c r="TMO3" s="48"/>
      <c r="TMP3"/>
      <c r="TMQ3" s="50"/>
      <c r="TNE3" s="48"/>
      <c r="TNF3"/>
      <c r="TNG3" s="50"/>
      <c r="TNU3" s="48"/>
      <c r="TNV3"/>
      <c r="TNW3" s="50"/>
      <c r="TOK3" s="48"/>
      <c r="TOL3"/>
      <c r="TOM3" s="50"/>
      <c r="TPA3" s="48"/>
      <c r="TPB3"/>
      <c r="TPC3" s="50"/>
      <c r="TPQ3" s="48"/>
      <c r="TPR3"/>
      <c r="TPS3" s="50"/>
      <c r="TQG3" s="48"/>
      <c r="TQH3"/>
      <c r="TQI3" s="50"/>
      <c r="TQW3" s="48"/>
      <c r="TQX3"/>
      <c r="TQY3" s="50"/>
      <c r="TRM3" s="48"/>
      <c r="TRN3"/>
      <c r="TRO3" s="50"/>
      <c r="TSC3" s="48"/>
      <c r="TSD3"/>
      <c r="TSE3" s="50"/>
      <c r="TSS3" s="48"/>
      <c r="TST3"/>
      <c r="TSU3" s="50"/>
      <c r="TTI3" s="48"/>
      <c r="TTJ3"/>
      <c r="TTK3" s="50"/>
      <c r="TTY3" s="48"/>
      <c r="TTZ3"/>
      <c r="TUA3" s="50"/>
      <c r="TUO3" s="48"/>
      <c r="TUP3"/>
      <c r="TUQ3" s="50"/>
      <c r="TVE3" s="48"/>
      <c r="TVF3"/>
      <c r="TVG3" s="50"/>
      <c r="TVU3" s="48"/>
      <c r="TVV3"/>
      <c r="TVW3" s="50"/>
      <c r="TWK3" s="48"/>
      <c r="TWL3"/>
      <c r="TWM3" s="50"/>
      <c r="TXA3" s="48"/>
      <c r="TXB3"/>
      <c r="TXC3" s="50"/>
      <c r="TXQ3" s="48"/>
      <c r="TXR3"/>
      <c r="TXS3" s="50"/>
      <c r="TYG3" s="48"/>
      <c r="TYH3"/>
      <c r="TYI3" s="50"/>
      <c r="TYW3" s="48"/>
      <c r="TYX3"/>
      <c r="TYY3" s="50"/>
      <c r="TZM3" s="48"/>
      <c r="TZN3"/>
      <c r="TZO3" s="50"/>
      <c r="UAC3" s="48"/>
      <c r="UAD3"/>
      <c r="UAE3" s="50"/>
      <c r="UAS3" s="48"/>
      <c r="UAT3"/>
      <c r="UAU3" s="50"/>
      <c r="UBI3" s="48"/>
      <c r="UBJ3"/>
      <c r="UBK3" s="50"/>
      <c r="UBY3" s="48"/>
      <c r="UBZ3"/>
      <c r="UCA3" s="50"/>
      <c r="UCO3" s="48"/>
      <c r="UCP3"/>
      <c r="UCQ3" s="50"/>
      <c r="UDE3" s="48"/>
      <c r="UDF3"/>
      <c r="UDG3" s="50"/>
      <c r="UDU3" s="48"/>
      <c r="UDV3"/>
      <c r="UDW3" s="50"/>
      <c r="UEK3" s="48"/>
      <c r="UEL3"/>
      <c r="UEM3" s="50"/>
      <c r="UFA3" s="48"/>
      <c r="UFB3"/>
      <c r="UFC3" s="50"/>
      <c r="UFQ3" s="48"/>
      <c r="UFR3"/>
      <c r="UFS3" s="50"/>
      <c r="UGG3" s="48"/>
      <c r="UGH3"/>
      <c r="UGI3" s="50"/>
      <c r="UGW3" s="48"/>
      <c r="UGX3"/>
      <c r="UGY3" s="50"/>
      <c r="UHM3" s="48"/>
      <c r="UHN3"/>
      <c r="UHO3" s="50"/>
      <c r="UIC3" s="48"/>
      <c r="UID3"/>
      <c r="UIE3" s="50"/>
      <c r="UIS3" s="48"/>
      <c r="UIT3"/>
      <c r="UIU3" s="50"/>
      <c r="UJI3" s="48"/>
      <c r="UJJ3"/>
      <c r="UJK3" s="50"/>
      <c r="UJY3" s="48"/>
      <c r="UJZ3"/>
      <c r="UKA3" s="50"/>
      <c r="UKO3" s="48"/>
      <c r="UKP3"/>
      <c r="UKQ3" s="50"/>
      <c r="ULE3" s="48"/>
      <c r="ULF3"/>
      <c r="ULG3" s="50"/>
      <c r="ULU3" s="48"/>
      <c r="ULV3"/>
      <c r="ULW3" s="50"/>
      <c r="UMK3" s="48"/>
      <c r="UML3"/>
      <c r="UMM3" s="50"/>
      <c r="UNA3" s="48"/>
      <c r="UNB3"/>
      <c r="UNC3" s="50"/>
      <c r="UNQ3" s="48"/>
      <c r="UNR3"/>
      <c r="UNS3" s="50"/>
      <c r="UOG3" s="48"/>
      <c r="UOH3"/>
      <c r="UOI3" s="50"/>
      <c r="UOW3" s="48"/>
      <c r="UOX3"/>
      <c r="UOY3" s="50"/>
      <c r="UPM3" s="48"/>
      <c r="UPN3"/>
      <c r="UPO3" s="50"/>
      <c r="UQC3" s="48"/>
      <c r="UQD3"/>
      <c r="UQE3" s="50"/>
      <c r="UQS3" s="48"/>
      <c r="UQT3"/>
      <c r="UQU3" s="50"/>
      <c r="URI3" s="48"/>
      <c r="URJ3"/>
      <c r="URK3" s="50"/>
      <c r="URY3" s="48"/>
      <c r="URZ3"/>
      <c r="USA3" s="50"/>
      <c r="USO3" s="48"/>
      <c r="USP3"/>
      <c r="USQ3" s="50"/>
      <c r="UTE3" s="48"/>
      <c r="UTF3"/>
      <c r="UTG3" s="50"/>
      <c r="UTU3" s="48"/>
      <c r="UTV3"/>
      <c r="UTW3" s="50"/>
      <c r="UUK3" s="48"/>
      <c r="UUL3"/>
      <c r="UUM3" s="50"/>
      <c r="UVA3" s="48"/>
      <c r="UVB3"/>
      <c r="UVC3" s="50"/>
      <c r="UVQ3" s="48"/>
      <c r="UVR3"/>
      <c r="UVS3" s="50"/>
      <c r="UWG3" s="48"/>
      <c r="UWH3"/>
      <c r="UWI3" s="50"/>
      <c r="UWW3" s="48"/>
      <c r="UWX3"/>
      <c r="UWY3" s="50"/>
      <c r="UXM3" s="48"/>
      <c r="UXN3"/>
      <c r="UXO3" s="50"/>
      <c r="UYC3" s="48"/>
      <c r="UYD3"/>
      <c r="UYE3" s="50"/>
      <c r="UYS3" s="48"/>
      <c r="UYT3"/>
      <c r="UYU3" s="50"/>
      <c r="UZI3" s="48"/>
      <c r="UZJ3"/>
      <c r="UZK3" s="50"/>
      <c r="UZY3" s="48"/>
      <c r="UZZ3"/>
      <c r="VAA3" s="50"/>
      <c r="VAO3" s="48"/>
      <c r="VAP3"/>
      <c r="VAQ3" s="50"/>
      <c r="VBE3" s="48"/>
      <c r="VBF3"/>
      <c r="VBG3" s="50"/>
      <c r="VBU3" s="48"/>
      <c r="VBV3"/>
      <c r="VBW3" s="50"/>
      <c r="VCK3" s="48"/>
      <c r="VCL3"/>
      <c r="VCM3" s="50"/>
      <c r="VDA3" s="48"/>
      <c r="VDB3"/>
      <c r="VDC3" s="50"/>
      <c r="VDQ3" s="48"/>
      <c r="VDR3"/>
      <c r="VDS3" s="50"/>
      <c r="VEG3" s="48"/>
      <c r="VEH3"/>
      <c r="VEI3" s="50"/>
      <c r="VEW3" s="48"/>
      <c r="VEX3"/>
      <c r="VEY3" s="50"/>
      <c r="VFM3" s="48"/>
      <c r="VFN3"/>
      <c r="VFO3" s="50"/>
      <c r="VGC3" s="48"/>
      <c r="VGD3"/>
      <c r="VGE3" s="50"/>
      <c r="VGS3" s="48"/>
      <c r="VGT3"/>
      <c r="VGU3" s="50"/>
      <c r="VHI3" s="48"/>
      <c r="VHJ3"/>
      <c r="VHK3" s="50"/>
      <c r="VHY3" s="48"/>
      <c r="VHZ3"/>
      <c r="VIA3" s="50"/>
      <c r="VIO3" s="48"/>
      <c r="VIP3"/>
      <c r="VIQ3" s="50"/>
      <c r="VJE3" s="48"/>
      <c r="VJF3"/>
      <c r="VJG3" s="50"/>
      <c r="VJU3" s="48"/>
      <c r="VJV3"/>
      <c r="VJW3" s="50"/>
      <c r="VKK3" s="48"/>
      <c r="VKL3"/>
      <c r="VKM3" s="50"/>
      <c r="VLA3" s="48"/>
      <c r="VLB3"/>
      <c r="VLC3" s="50"/>
      <c r="VLQ3" s="48"/>
      <c r="VLR3"/>
      <c r="VLS3" s="50"/>
      <c r="VMG3" s="48"/>
      <c r="VMH3"/>
      <c r="VMI3" s="50"/>
      <c r="VMW3" s="48"/>
      <c r="VMX3"/>
      <c r="VMY3" s="50"/>
      <c r="VNM3" s="48"/>
      <c r="VNN3"/>
      <c r="VNO3" s="50"/>
      <c r="VOC3" s="48"/>
      <c r="VOD3"/>
      <c r="VOE3" s="50"/>
      <c r="VOS3" s="48"/>
      <c r="VOT3"/>
      <c r="VOU3" s="50"/>
      <c r="VPI3" s="48"/>
      <c r="VPJ3"/>
      <c r="VPK3" s="50"/>
      <c r="VPY3" s="48"/>
      <c r="VPZ3"/>
      <c r="VQA3" s="50"/>
      <c r="VQO3" s="48"/>
      <c r="VQP3"/>
      <c r="VQQ3" s="50"/>
      <c r="VRE3" s="48"/>
      <c r="VRF3"/>
      <c r="VRG3" s="50"/>
      <c r="VRU3" s="48"/>
      <c r="VRV3"/>
      <c r="VRW3" s="50"/>
      <c r="VSK3" s="48"/>
      <c r="VSL3"/>
      <c r="VSM3" s="50"/>
      <c r="VTA3" s="48"/>
      <c r="VTB3"/>
      <c r="VTC3" s="50"/>
      <c r="VTQ3" s="48"/>
      <c r="VTR3"/>
      <c r="VTS3" s="50"/>
      <c r="VUG3" s="48"/>
      <c r="VUH3"/>
      <c r="VUI3" s="50"/>
      <c r="VUW3" s="48"/>
      <c r="VUX3"/>
      <c r="VUY3" s="50"/>
      <c r="VVM3" s="48"/>
      <c r="VVN3"/>
      <c r="VVO3" s="50"/>
      <c r="VWC3" s="48"/>
      <c r="VWD3"/>
      <c r="VWE3" s="50"/>
      <c r="VWS3" s="48"/>
      <c r="VWT3"/>
      <c r="VWU3" s="50"/>
      <c r="VXI3" s="48"/>
      <c r="VXJ3"/>
      <c r="VXK3" s="50"/>
      <c r="VXY3" s="48"/>
      <c r="VXZ3"/>
      <c r="VYA3" s="50"/>
      <c r="VYO3" s="48"/>
      <c r="VYP3"/>
      <c r="VYQ3" s="50"/>
      <c r="VZE3" s="48"/>
      <c r="VZF3"/>
      <c r="VZG3" s="50"/>
      <c r="VZU3" s="48"/>
      <c r="VZV3"/>
      <c r="VZW3" s="50"/>
      <c r="WAK3" s="48"/>
      <c r="WAL3"/>
      <c r="WAM3" s="50"/>
      <c r="WBA3" s="48"/>
      <c r="WBB3"/>
      <c r="WBC3" s="50"/>
      <c r="WBQ3" s="48"/>
      <c r="WBR3"/>
      <c r="WBS3" s="50"/>
      <c r="WCG3" s="48"/>
      <c r="WCH3"/>
      <c r="WCI3" s="50"/>
      <c r="WCW3" s="48"/>
      <c r="WCX3"/>
      <c r="WCY3" s="50"/>
      <c r="WDM3" s="48"/>
      <c r="WDN3"/>
      <c r="WDO3" s="50"/>
      <c r="WEC3" s="48"/>
      <c r="WED3"/>
      <c r="WEE3" s="50"/>
      <c r="WES3" s="48"/>
      <c r="WET3"/>
      <c r="WEU3" s="50"/>
      <c r="WFI3" s="48"/>
      <c r="WFJ3"/>
      <c r="WFK3" s="50"/>
      <c r="WFY3" s="48"/>
      <c r="WFZ3"/>
      <c r="WGA3" s="50"/>
      <c r="WGO3" s="48"/>
      <c r="WGP3"/>
      <c r="WGQ3" s="50"/>
      <c r="WHE3" s="48"/>
      <c r="WHF3"/>
      <c r="WHG3" s="50"/>
      <c r="WHU3" s="48"/>
      <c r="WHV3"/>
      <c r="WHW3" s="50"/>
      <c r="WIK3" s="48"/>
      <c r="WIL3"/>
      <c r="WIM3" s="50"/>
      <c r="WJA3" s="48"/>
      <c r="WJB3"/>
      <c r="WJC3" s="50"/>
      <c r="WJQ3" s="48"/>
      <c r="WJR3"/>
      <c r="WJS3" s="50"/>
      <c r="WKG3" s="48"/>
      <c r="WKH3"/>
      <c r="WKI3" s="50"/>
      <c r="WKW3" s="48"/>
      <c r="WKX3"/>
      <c r="WKY3" s="50"/>
      <c r="WLM3" s="48"/>
      <c r="WLN3"/>
      <c r="WLO3" s="50"/>
      <c r="WMC3" s="48"/>
      <c r="WMD3"/>
      <c r="WME3" s="50"/>
      <c r="WMS3" s="48"/>
      <c r="WMT3"/>
      <c r="WMU3" s="50"/>
      <c r="WNI3" s="48"/>
      <c r="WNJ3"/>
      <c r="WNK3" s="50"/>
      <c r="WNY3" s="48"/>
      <c r="WNZ3"/>
      <c r="WOA3" s="50"/>
      <c r="WOO3" s="48"/>
      <c r="WOP3"/>
      <c r="WOQ3" s="50"/>
      <c r="WPE3" s="48"/>
      <c r="WPF3"/>
      <c r="WPG3" s="50"/>
      <c r="WPU3" s="48"/>
      <c r="WPV3"/>
      <c r="WPW3" s="50"/>
      <c r="WQK3" s="48"/>
      <c r="WQL3"/>
      <c r="WQM3" s="50"/>
      <c r="WRA3" s="48"/>
      <c r="WRB3"/>
      <c r="WRC3" s="50"/>
      <c r="WRQ3" s="48"/>
      <c r="WRR3"/>
      <c r="WRS3" s="50"/>
      <c r="WSG3" s="48"/>
      <c r="WSH3"/>
      <c r="WSI3" s="50"/>
      <c r="WSW3" s="48"/>
      <c r="WSX3"/>
      <c r="WSY3" s="50"/>
      <c r="WTM3" s="48"/>
      <c r="WTN3"/>
      <c r="WTO3" s="50"/>
      <c r="WUC3" s="48"/>
      <c r="WUD3"/>
      <c r="WUE3" s="50"/>
      <c r="WUS3" s="48"/>
      <c r="WUT3"/>
      <c r="WUU3" s="50"/>
      <c r="WVI3" s="48"/>
      <c r="WVJ3"/>
      <c r="WVK3" s="50"/>
      <c r="WVY3" s="48"/>
      <c r="WVZ3"/>
      <c r="WWA3" s="50"/>
      <c r="WWO3" s="48"/>
      <c r="WWP3"/>
      <c r="WWQ3" s="50"/>
      <c r="WXE3" s="48"/>
      <c r="WXF3"/>
      <c r="WXG3" s="50"/>
      <c r="WXU3" s="48"/>
      <c r="WXV3"/>
      <c r="WXW3" s="50"/>
      <c r="WYK3" s="48"/>
      <c r="WYL3"/>
      <c r="WYM3" s="50"/>
      <c r="WZA3" s="48"/>
      <c r="WZB3"/>
      <c r="WZC3" s="50"/>
      <c r="WZQ3" s="48"/>
      <c r="WZR3"/>
      <c r="WZS3" s="50"/>
      <c r="XAG3" s="48"/>
      <c r="XAH3"/>
      <c r="XAI3" s="50"/>
      <c r="XAW3" s="48"/>
      <c r="XAX3"/>
      <c r="XAY3" s="50"/>
      <c r="XBM3" s="48"/>
      <c r="XBN3"/>
      <c r="XBO3" s="50"/>
      <c r="XCC3" s="48"/>
      <c r="XCD3"/>
      <c r="XCE3" s="50"/>
      <c r="XCS3" s="48"/>
      <c r="XCT3"/>
      <c r="XCU3" s="50"/>
      <c r="XDI3" s="48"/>
      <c r="XDJ3"/>
      <c r="XDK3" s="50"/>
      <c r="XDY3" s="48"/>
      <c r="XDZ3"/>
      <c r="XEA3" s="50"/>
      <c r="XEO3" s="48"/>
      <c r="XEP3"/>
      <c r="XEQ3" s="50"/>
    </row>
    <row r="4" spans="1:1011 1025:2035 2049:3059 3073:4083 4097:5107 5121:6131 6145:7155 7169:8179 8193:9203 9217:10227 10241:11251 11265:12275 12289:13299 13313:14323 14337:15347 15361:16371" s="7" customFormat="1" x14ac:dyDescent="0.25">
      <c r="A4" s="48" t="s">
        <v>104</v>
      </c>
      <c r="B4">
        <v>2022</v>
      </c>
      <c r="C4" s="50" t="s">
        <v>167</v>
      </c>
      <c r="D4" s="7">
        <v>154.1</v>
      </c>
      <c r="E4" s="7">
        <v>217</v>
      </c>
      <c r="F4" s="7">
        <v>162.4</v>
      </c>
      <c r="G4" s="7">
        <v>164.9</v>
      </c>
      <c r="H4" s="7">
        <v>202.4</v>
      </c>
      <c r="I4" s="7">
        <v>171</v>
      </c>
      <c r="J4" s="7">
        <v>174.9</v>
      </c>
      <c r="K4" s="7">
        <v>164.7</v>
      </c>
      <c r="L4" s="7">
        <v>119.7</v>
      </c>
      <c r="M4" s="7">
        <v>184.9</v>
      </c>
      <c r="N4" s="7">
        <v>167.1</v>
      </c>
      <c r="O4" s="7">
        <v>182.5</v>
      </c>
      <c r="P4" s="7">
        <v>173.3</v>
      </c>
      <c r="Q4" s="48"/>
      <c r="R4"/>
      <c r="S4" s="50"/>
      <c r="AG4" s="48"/>
      <c r="AH4"/>
      <c r="AI4" s="50"/>
      <c r="AW4" s="48"/>
      <c r="AX4"/>
      <c r="AY4" s="50"/>
      <c r="BM4" s="48"/>
      <c r="BN4"/>
      <c r="BO4" s="50"/>
      <c r="CC4" s="48"/>
      <c r="CD4"/>
      <c r="CE4" s="50"/>
      <c r="CS4" s="48"/>
      <c r="CT4"/>
      <c r="CU4" s="50"/>
      <c r="DI4" s="48"/>
      <c r="DJ4"/>
      <c r="DK4" s="50"/>
      <c r="DY4" s="48"/>
      <c r="DZ4"/>
      <c r="EA4" s="50"/>
      <c r="EO4" s="48"/>
      <c r="EP4"/>
      <c r="EQ4" s="50"/>
      <c r="FE4" s="48"/>
      <c r="FF4"/>
      <c r="FG4" s="50"/>
      <c r="FU4" s="48"/>
      <c r="FV4"/>
      <c r="FW4" s="50"/>
      <c r="GK4" s="48"/>
      <c r="GL4"/>
      <c r="GM4" s="50"/>
      <c r="HA4" s="48"/>
      <c r="HB4"/>
      <c r="HC4" s="50"/>
      <c r="HQ4" s="48"/>
      <c r="HR4"/>
      <c r="HS4" s="50"/>
      <c r="IG4" s="48"/>
      <c r="IH4"/>
      <c r="II4" s="50"/>
      <c r="IW4" s="48"/>
      <c r="IX4"/>
      <c r="IY4" s="50"/>
      <c r="JM4" s="48"/>
      <c r="JN4"/>
      <c r="JO4" s="50"/>
      <c r="KC4" s="48"/>
      <c r="KD4"/>
      <c r="KE4" s="50"/>
      <c r="KS4" s="48"/>
      <c r="KT4"/>
      <c r="KU4" s="50"/>
      <c r="LI4" s="48"/>
      <c r="LJ4"/>
      <c r="LK4" s="50"/>
      <c r="LY4" s="48"/>
      <c r="LZ4"/>
      <c r="MA4" s="50"/>
      <c r="MO4" s="48"/>
      <c r="MP4"/>
      <c r="MQ4" s="50"/>
      <c r="NE4" s="48"/>
      <c r="NF4"/>
      <c r="NG4" s="50"/>
      <c r="NU4" s="48"/>
      <c r="NV4"/>
      <c r="NW4" s="50"/>
      <c r="OK4" s="48"/>
      <c r="OL4"/>
      <c r="OM4" s="50"/>
      <c r="PA4" s="48"/>
      <c r="PB4"/>
      <c r="PC4" s="50"/>
      <c r="PQ4" s="48"/>
      <c r="PR4"/>
      <c r="PS4" s="50"/>
      <c r="QG4" s="48"/>
      <c r="QH4"/>
      <c r="QI4" s="50"/>
      <c r="QW4" s="48"/>
      <c r="QX4"/>
      <c r="QY4" s="50"/>
      <c r="RM4" s="48"/>
      <c r="RN4"/>
      <c r="RO4" s="50"/>
      <c r="SC4" s="48"/>
      <c r="SD4"/>
      <c r="SE4" s="50"/>
      <c r="SS4" s="48"/>
      <c r="ST4"/>
      <c r="SU4" s="50"/>
      <c r="TI4" s="48"/>
      <c r="TJ4"/>
      <c r="TK4" s="50"/>
      <c r="TY4" s="48"/>
      <c r="TZ4"/>
      <c r="UA4" s="50"/>
      <c r="UO4" s="48"/>
      <c r="UP4"/>
      <c r="UQ4" s="50"/>
      <c r="VE4" s="48"/>
      <c r="VF4"/>
      <c r="VG4" s="50"/>
      <c r="VU4" s="48"/>
      <c r="VV4"/>
      <c r="VW4" s="50"/>
      <c r="WK4" s="48"/>
      <c r="WL4"/>
      <c r="WM4" s="50"/>
      <c r="XA4" s="48"/>
      <c r="XB4"/>
      <c r="XC4" s="50"/>
      <c r="XQ4" s="48"/>
      <c r="XR4"/>
      <c r="XS4" s="50"/>
      <c r="YG4" s="48"/>
      <c r="YH4"/>
      <c r="YI4" s="50"/>
      <c r="YW4" s="48"/>
      <c r="YX4"/>
      <c r="YY4" s="50"/>
      <c r="ZM4" s="48"/>
      <c r="ZN4"/>
      <c r="ZO4" s="50"/>
      <c r="AAC4" s="48"/>
      <c r="AAD4"/>
      <c r="AAE4" s="50"/>
      <c r="AAS4" s="48"/>
      <c r="AAT4"/>
      <c r="AAU4" s="50"/>
      <c r="ABI4" s="48"/>
      <c r="ABJ4"/>
      <c r="ABK4" s="50"/>
      <c r="ABY4" s="48"/>
      <c r="ABZ4"/>
      <c r="ACA4" s="50"/>
      <c r="ACO4" s="48"/>
      <c r="ACP4"/>
      <c r="ACQ4" s="50"/>
      <c r="ADE4" s="48"/>
      <c r="ADF4"/>
      <c r="ADG4" s="50"/>
      <c r="ADU4" s="48"/>
      <c r="ADV4"/>
      <c r="ADW4" s="50"/>
      <c r="AEK4" s="48"/>
      <c r="AEL4"/>
      <c r="AEM4" s="50"/>
      <c r="AFA4" s="48"/>
      <c r="AFB4"/>
      <c r="AFC4" s="50"/>
      <c r="AFQ4" s="48"/>
      <c r="AFR4"/>
      <c r="AFS4" s="50"/>
      <c r="AGG4" s="48"/>
      <c r="AGH4"/>
      <c r="AGI4" s="50"/>
      <c r="AGW4" s="48"/>
      <c r="AGX4"/>
      <c r="AGY4" s="50"/>
      <c r="AHM4" s="48"/>
      <c r="AHN4"/>
      <c r="AHO4" s="50"/>
      <c r="AIC4" s="48"/>
      <c r="AID4"/>
      <c r="AIE4" s="50"/>
      <c r="AIS4" s="48"/>
      <c r="AIT4"/>
      <c r="AIU4" s="50"/>
      <c r="AJI4" s="48"/>
      <c r="AJJ4"/>
      <c r="AJK4" s="50"/>
      <c r="AJY4" s="48"/>
      <c r="AJZ4"/>
      <c r="AKA4" s="50"/>
      <c r="AKO4" s="48"/>
      <c r="AKP4"/>
      <c r="AKQ4" s="50"/>
      <c r="ALE4" s="48"/>
      <c r="ALF4"/>
      <c r="ALG4" s="50"/>
      <c r="ALU4" s="48"/>
      <c r="ALV4"/>
      <c r="ALW4" s="50"/>
      <c r="AMK4" s="48"/>
      <c r="AML4"/>
      <c r="AMM4" s="50"/>
      <c r="ANA4" s="48"/>
      <c r="ANB4"/>
      <c r="ANC4" s="50"/>
      <c r="ANQ4" s="48"/>
      <c r="ANR4"/>
      <c r="ANS4" s="50"/>
      <c r="AOG4" s="48"/>
      <c r="AOH4"/>
      <c r="AOI4" s="50"/>
      <c r="AOW4" s="48"/>
      <c r="AOX4"/>
      <c r="AOY4" s="50"/>
      <c r="APM4" s="48"/>
      <c r="APN4"/>
      <c r="APO4" s="50"/>
      <c r="AQC4" s="48"/>
      <c r="AQD4"/>
      <c r="AQE4" s="50"/>
      <c r="AQS4" s="48"/>
      <c r="AQT4"/>
      <c r="AQU4" s="50"/>
      <c r="ARI4" s="48"/>
      <c r="ARJ4"/>
      <c r="ARK4" s="50"/>
      <c r="ARY4" s="48"/>
      <c r="ARZ4"/>
      <c r="ASA4" s="50"/>
      <c r="ASO4" s="48"/>
      <c r="ASP4"/>
      <c r="ASQ4" s="50"/>
      <c r="ATE4" s="48"/>
      <c r="ATF4"/>
      <c r="ATG4" s="50"/>
      <c r="ATU4" s="48"/>
      <c r="ATV4"/>
      <c r="ATW4" s="50"/>
      <c r="AUK4" s="48"/>
      <c r="AUL4"/>
      <c r="AUM4" s="50"/>
      <c r="AVA4" s="48"/>
      <c r="AVB4"/>
      <c r="AVC4" s="50"/>
      <c r="AVQ4" s="48"/>
      <c r="AVR4"/>
      <c r="AVS4" s="50"/>
      <c r="AWG4" s="48"/>
      <c r="AWH4"/>
      <c r="AWI4" s="50"/>
      <c r="AWW4" s="48"/>
      <c r="AWX4"/>
      <c r="AWY4" s="50"/>
      <c r="AXM4" s="48"/>
      <c r="AXN4"/>
      <c r="AXO4" s="50"/>
      <c r="AYC4" s="48"/>
      <c r="AYD4"/>
      <c r="AYE4" s="50"/>
      <c r="AYS4" s="48"/>
      <c r="AYT4"/>
      <c r="AYU4" s="50"/>
      <c r="AZI4" s="48"/>
      <c r="AZJ4"/>
      <c r="AZK4" s="50"/>
      <c r="AZY4" s="48"/>
      <c r="AZZ4"/>
      <c r="BAA4" s="50"/>
      <c r="BAO4" s="48"/>
      <c r="BAP4"/>
      <c r="BAQ4" s="50"/>
      <c r="BBE4" s="48"/>
      <c r="BBF4"/>
      <c r="BBG4" s="50"/>
      <c r="BBU4" s="48"/>
      <c r="BBV4"/>
      <c r="BBW4" s="50"/>
      <c r="BCK4" s="48"/>
      <c r="BCL4"/>
      <c r="BCM4" s="50"/>
      <c r="BDA4" s="48"/>
      <c r="BDB4"/>
      <c r="BDC4" s="50"/>
      <c r="BDQ4" s="48"/>
      <c r="BDR4"/>
      <c r="BDS4" s="50"/>
      <c r="BEG4" s="48"/>
      <c r="BEH4"/>
      <c r="BEI4" s="50"/>
      <c r="BEW4" s="48"/>
      <c r="BEX4"/>
      <c r="BEY4" s="50"/>
      <c r="BFM4" s="48"/>
      <c r="BFN4"/>
      <c r="BFO4" s="50"/>
      <c r="BGC4" s="48"/>
      <c r="BGD4"/>
      <c r="BGE4" s="50"/>
      <c r="BGS4" s="48"/>
      <c r="BGT4"/>
      <c r="BGU4" s="50"/>
      <c r="BHI4" s="48"/>
      <c r="BHJ4"/>
      <c r="BHK4" s="50"/>
      <c r="BHY4" s="48"/>
      <c r="BHZ4"/>
      <c r="BIA4" s="50"/>
      <c r="BIO4" s="48"/>
      <c r="BIP4"/>
      <c r="BIQ4" s="50"/>
      <c r="BJE4" s="48"/>
      <c r="BJF4"/>
      <c r="BJG4" s="50"/>
      <c r="BJU4" s="48"/>
      <c r="BJV4"/>
      <c r="BJW4" s="50"/>
      <c r="BKK4" s="48"/>
      <c r="BKL4"/>
      <c r="BKM4" s="50"/>
      <c r="BLA4" s="48"/>
      <c r="BLB4"/>
      <c r="BLC4" s="50"/>
      <c r="BLQ4" s="48"/>
      <c r="BLR4"/>
      <c r="BLS4" s="50"/>
      <c r="BMG4" s="48"/>
      <c r="BMH4"/>
      <c r="BMI4" s="50"/>
      <c r="BMW4" s="48"/>
      <c r="BMX4"/>
      <c r="BMY4" s="50"/>
      <c r="BNM4" s="48"/>
      <c r="BNN4"/>
      <c r="BNO4" s="50"/>
      <c r="BOC4" s="48"/>
      <c r="BOD4"/>
      <c r="BOE4" s="50"/>
      <c r="BOS4" s="48"/>
      <c r="BOT4"/>
      <c r="BOU4" s="50"/>
      <c r="BPI4" s="48"/>
      <c r="BPJ4"/>
      <c r="BPK4" s="50"/>
      <c r="BPY4" s="48"/>
      <c r="BPZ4"/>
      <c r="BQA4" s="50"/>
      <c r="BQO4" s="48"/>
      <c r="BQP4"/>
      <c r="BQQ4" s="50"/>
      <c r="BRE4" s="48"/>
      <c r="BRF4"/>
      <c r="BRG4" s="50"/>
      <c r="BRU4" s="48"/>
      <c r="BRV4"/>
      <c r="BRW4" s="50"/>
      <c r="BSK4" s="48"/>
      <c r="BSL4"/>
      <c r="BSM4" s="50"/>
      <c r="BTA4" s="48"/>
      <c r="BTB4"/>
      <c r="BTC4" s="50"/>
      <c r="BTQ4" s="48"/>
      <c r="BTR4"/>
      <c r="BTS4" s="50"/>
      <c r="BUG4" s="48"/>
      <c r="BUH4"/>
      <c r="BUI4" s="50"/>
      <c r="BUW4" s="48"/>
      <c r="BUX4"/>
      <c r="BUY4" s="50"/>
      <c r="BVM4" s="48"/>
      <c r="BVN4"/>
      <c r="BVO4" s="50"/>
      <c r="BWC4" s="48"/>
      <c r="BWD4"/>
      <c r="BWE4" s="50"/>
      <c r="BWS4" s="48"/>
      <c r="BWT4"/>
      <c r="BWU4" s="50"/>
      <c r="BXI4" s="48"/>
      <c r="BXJ4"/>
      <c r="BXK4" s="50"/>
      <c r="BXY4" s="48"/>
      <c r="BXZ4"/>
      <c r="BYA4" s="50"/>
      <c r="BYO4" s="48"/>
      <c r="BYP4"/>
      <c r="BYQ4" s="50"/>
      <c r="BZE4" s="48"/>
      <c r="BZF4"/>
      <c r="BZG4" s="50"/>
      <c r="BZU4" s="48"/>
      <c r="BZV4"/>
      <c r="BZW4" s="50"/>
      <c r="CAK4" s="48"/>
      <c r="CAL4"/>
      <c r="CAM4" s="50"/>
      <c r="CBA4" s="48"/>
      <c r="CBB4"/>
      <c r="CBC4" s="50"/>
      <c r="CBQ4" s="48"/>
      <c r="CBR4"/>
      <c r="CBS4" s="50"/>
      <c r="CCG4" s="48"/>
      <c r="CCH4"/>
      <c r="CCI4" s="50"/>
      <c r="CCW4" s="48"/>
      <c r="CCX4"/>
      <c r="CCY4" s="50"/>
      <c r="CDM4" s="48"/>
      <c r="CDN4"/>
      <c r="CDO4" s="50"/>
      <c r="CEC4" s="48"/>
      <c r="CED4"/>
      <c r="CEE4" s="50"/>
      <c r="CES4" s="48"/>
      <c r="CET4"/>
      <c r="CEU4" s="50"/>
      <c r="CFI4" s="48"/>
      <c r="CFJ4"/>
      <c r="CFK4" s="50"/>
      <c r="CFY4" s="48"/>
      <c r="CFZ4"/>
      <c r="CGA4" s="50"/>
      <c r="CGO4" s="48"/>
      <c r="CGP4"/>
      <c r="CGQ4" s="50"/>
      <c r="CHE4" s="48"/>
      <c r="CHF4"/>
      <c r="CHG4" s="50"/>
      <c r="CHU4" s="48"/>
      <c r="CHV4"/>
      <c r="CHW4" s="50"/>
      <c r="CIK4" s="48"/>
      <c r="CIL4"/>
      <c r="CIM4" s="50"/>
      <c r="CJA4" s="48"/>
      <c r="CJB4"/>
      <c r="CJC4" s="50"/>
      <c r="CJQ4" s="48"/>
      <c r="CJR4"/>
      <c r="CJS4" s="50"/>
      <c r="CKG4" s="48"/>
      <c r="CKH4"/>
      <c r="CKI4" s="50"/>
      <c r="CKW4" s="48"/>
      <c r="CKX4"/>
      <c r="CKY4" s="50"/>
      <c r="CLM4" s="48"/>
      <c r="CLN4"/>
      <c r="CLO4" s="50"/>
      <c r="CMC4" s="48"/>
      <c r="CMD4"/>
      <c r="CME4" s="50"/>
      <c r="CMS4" s="48"/>
      <c r="CMT4"/>
      <c r="CMU4" s="50"/>
      <c r="CNI4" s="48"/>
      <c r="CNJ4"/>
      <c r="CNK4" s="50"/>
      <c r="CNY4" s="48"/>
      <c r="CNZ4"/>
      <c r="COA4" s="50"/>
      <c r="COO4" s="48"/>
      <c r="COP4"/>
      <c r="COQ4" s="50"/>
      <c r="CPE4" s="48"/>
      <c r="CPF4"/>
      <c r="CPG4" s="50"/>
      <c r="CPU4" s="48"/>
      <c r="CPV4"/>
      <c r="CPW4" s="50"/>
      <c r="CQK4" s="48"/>
      <c r="CQL4"/>
      <c r="CQM4" s="50"/>
      <c r="CRA4" s="48"/>
      <c r="CRB4"/>
      <c r="CRC4" s="50"/>
      <c r="CRQ4" s="48"/>
      <c r="CRR4"/>
      <c r="CRS4" s="50"/>
      <c r="CSG4" s="48"/>
      <c r="CSH4"/>
      <c r="CSI4" s="50"/>
      <c r="CSW4" s="48"/>
      <c r="CSX4"/>
      <c r="CSY4" s="50"/>
      <c r="CTM4" s="48"/>
      <c r="CTN4"/>
      <c r="CTO4" s="50"/>
      <c r="CUC4" s="48"/>
      <c r="CUD4"/>
      <c r="CUE4" s="50"/>
      <c r="CUS4" s="48"/>
      <c r="CUT4"/>
      <c r="CUU4" s="50"/>
      <c r="CVI4" s="48"/>
      <c r="CVJ4"/>
      <c r="CVK4" s="50"/>
      <c r="CVY4" s="48"/>
      <c r="CVZ4"/>
      <c r="CWA4" s="50"/>
      <c r="CWO4" s="48"/>
      <c r="CWP4"/>
      <c r="CWQ4" s="50"/>
      <c r="CXE4" s="48"/>
      <c r="CXF4"/>
      <c r="CXG4" s="50"/>
      <c r="CXU4" s="48"/>
      <c r="CXV4"/>
      <c r="CXW4" s="50"/>
      <c r="CYK4" s="48"/>
      <c r="CYL4"/>
      <c r="CYM4" s="50"/>
      <c r="CZA4" s="48"/>
      <c r="CZB4"/>
      <c r="CZC4" s="50"/>
      <c r="CZQ4" s="48"/>
      <c r="CZR4"/>
      <c r="CZS4" s="50"/>
      <c r="DAG4" s="48"/>
      <c r="DAH4"/>
      <c r="DAI4" s="50"/>
      <c r="DAW4" s="48"/>
      <c r="DAX4"/>
      <c r="DAY4" s="50"/>
      <c r="DBM4" s="48"/>
      <c r="DBN4"/>
      <c r="DBO4" s="50"/>
      <c r="DCC4" s="48"/>
      <c r="DCD4"/>
      <c r="DCE4" s="50"/>
      <c r="DCS4" s="48"/>
      <c r="DCT4"/>
      <c r="DCU4" s="50"/>
      <c r="DDI4" s="48"/>
      <c r="DDJ4"/>
      <c r="DDK4" s="50"/>
      <c r="DDY4" s="48"/>
      <c r="DDZ4"/>
      <c r="DEA4" s="50"/>
      <c r="DEO4" s="48"/>
      <c r="DEP4"/>
      <c r="DEQ4" s="50"/>
      <c r="DFE4" s="48"/>
      <c r="DFF4"/>
      <c r="DFG4" s="50"/>
      <c r="DFU4" s="48"/>
      <c r="DFV4"/>
      <c r="DFW4" s="50"/>
      <c r="DGK4" s="48"/>
      <c r="DGL4"/>
      <c r="DGM4" s="50"/>
      <c r="DHA4" s="48"/>
      <c r="DHB4"/>
      <c r="DHC4" s="50"/>
      <c r="DHQ4" s="48"/>
      <c r="DHR4"/>
      <c r="DHS4" s="50"/>
      <c r="DIG4" s="48"/>
      <c r="DIH4"/>
      <c r="DII4" s="50"/>
      <c r="DIW4" s="48"/>
      <c r="DIX4"/>
      <c r="DIY4" s="50"/>
      <c r="DJM4" s="48"/>
      <c r="DJN4"/>
      <c r="DJO4" s="50"/>
      <c r="DKC4" s="48"/>
      <c r="DKD4"/>
      <c r="DKE4" s="50"/>
      <c r="DKS4" s="48"/>
      <c r="DKT4"/>
      <c r="DKU4" s="50"/>
      <c r="DLI4" s="48"/>
      <c r="DLJ4"/>
      <c r="DLK4" s="50"/>
      <c r="DLY4" s="48"/>
      <c r="DLZ4"/>
      <c r="DMA4" s="50"/>
      <c r="DMO4" s="48"/>
      <c r="DMP4"/>
      <c r="DMQ4" s="50"/>
      <c r="DNE4" s="48"/>
      <c r="DNF4"/>
      <c r="DNG4" s="50"/>
      <c r="DNU4" s="48"/>
      <c r="DNV4"/>
      <c r="DNW4" s="50"/>
      <c r="DOK4" s="48"/>
      <c r="DOL4"/>
      <c r="DOM4" s="50"/>
      <c r="DPA4" s="48"/>
      <c r="DPB4"/>
      <c r="DPC4" s="50"/>
      <c r="DPQ4" s="48"/>
      <c r="DPR4"/>
      <c r="DPS4" s="50"/>
      <c r="DQG4" s="48"/>
      <c r="DQH4"/>
      <c r="DQI4" s="50"/>
      <c r="DQW4" s="48"/>
      <c r="DQX4"/>
      <c r="DQY4" s="50"/>
      <c r="DRM4" s="48"/>
      <c r="DRN4"/>
      <c r="DRO4" s="50"/>
      <c r="DSC4" s="48"/>
      <c r="DSD4"/>
      <c r="DSE4" s="50"/>
      <c r="DSS4" s="48"/>
      <c r="DST4"/>
      <c r="DSU4" s="50"/>
      <c r="DTI4" s="48"/>
      <c r="DTJ4"/>
      <c r="DTK4" s="50"/>
      <c r="DTY4" s="48"/>
      <c r="DTZ4"/>
      <c r="DUA4" s="50"/>
      <c r="DUO4" s="48"/>
      <c r="DUP4"/>
      <c r="DUQ4" s="50"/>
      <c r="DVE4" s="48"/>
      <c r="DVF4"/>
      <c r="DVG4" s="50"/>
      <c r="DVU4" s="48"/>
      <c r="DVV4"/>
      <c r="DVW4" s="50"/>
      <c r="DWK4" s="48"/>
      <c r="DWL4"/>
      <c r="DWM4" s="50"/>
      <c r="DXA4" s="48"/>
      <c r="DXB4"/>
      <c r="DXC4" s="50"/>
      <c r="DXQ4" s="48"/>
      <c r="DXR4"/>
      <c r="DXS4" s="50"/>
      <c r="DYG4" s="48"/>
      <c r="DYH4"/>
      <c r="DYI4" s="50"/>
      <c r="DYW4" s="48"/>
      <c r="DYX4"/>
      <c r="DYY4" s="50"/>
      <c r="DZM4" s="48"/>
      <c r="DZN4"/>
      <c r="DZO4" s="50"/>
      <c r="EAC4" s="48"/>
      <c r="EAD4"/>
      <c r="EAE4" s="50"/>
      <c r="EAS4" s="48"/>
      <c r="EAT4"/>
      <c r="EAU4" s="50"/>
      <c r="EBI4" s="48"/>
      <c r="EBJ4"/>
      <c r="EBK4" s="50"/>
      <c r="EBY4" s="48"/>
      <c r="EBZ4"/>
      <c r="ECA4" s="50"/>
      <c r="ECO4" s="48"/>
      <c r="ECP4"/>
      <c r="ECQ4" s="50"/>
      <c r="EDE4" s="48"/>
      <c r="EDF4"/>
      <c r="EDG4" s="50"/>
      <c r="EDU4" s="48"/>
      <c r="EDV4"/>
      <c r="EDW4" s="50"/>
      <c r="EEK4" s="48"/>
      <c r="EEL4"/>
      <c r="EEM4" s="50"/>
      <c r="EFA4" s="48"/>
      <c r="EFB4"/>
      <c r="EFC4" s="50"/>
      <c r="EFQ4" s="48"/>
      <c r="EFR4"/>
      <c r="EFS4" s="50"/>
      <c r="EGG4" s="48"/>
      <c r="EGH4"/>
      <c r="EGI4" s="50"/>
      <c r="EGW4" s="48"/>
      <c r="EGX4"/>
      <c r="EGY4" s="50"/>
      <c r="EHM4" s="48"/>
      <c r="EHN4"/>
      <c r="EHO4" s="50"/>
      <c r="EIC4" s="48"/>
      <c r="EID4"/>
      <c r="EIE4" s="50"/>
      <c r="EIS4" s="48"/>
      <c r="EIT4"/>
      <c r="EIU4" s="50"/>
      <c r="EJI4" s="48"/>
      <c r="EJJ4"/>
      <c r="EJK4" s="50"/>
      <c r="EJY4" s="48"/>
      <c r="EJZ4"/>
      <c r="EKA4" s="50"/>
      <c r="EKO4" s="48"/>
      <c r="EKP4"/>
      <c r="EKQ4" s="50"/>
      <c r="ELE4" s="48"/>
      <c r="ELF4"/>
      <c r="ELG4" s="50"/>
      <c r="ELU4" s="48"/>
      <c r="ELV4"/>
      <c r="ELW4" s="50"/>
      <c r="EMK4" s="48"/>
      <c r="EML4"/>
      <c r="EMM4" s="50"/>
      <c r="ENA4" s="48"/>
      <c r="ENB4"/>
      <c r="ENC4" s="50"/>
      <c r="ENQ4" s="48"/>
      <c r="ENR4"/>
      <c r="ENS4" s="50"/>
      <c r="EOG4" s="48"/>
      <c r="EOH4"/>
      <c r="EOI4" s="50"/>
      <c r="EOW4" s="48"/>
      <c r="EOX4"/>
      <c r="EOY4" s="50"/>
      <c r="EPM4" s="48"/>
      <c r="EPN4"/>
      <c r="EPO4" s="50"/>
      <c r="EQC4" s="48"/>
      <c r="EQD4"/>
      <c r="EQE4" s="50"/>
      <c r="EQS4" s="48"/>
      <c r="EQT4"/>
      <c r="EQU4" s="50"/>
      <c r="ERI4" s="48"/>
      <c r="ERJ4"/>
      <c r="ERK4" s="50"/>
      <c r="ERY4" s="48"/>
      <c r="ERZ4"/>
      <c r="ESA4" s="50"/>
      <c r="ESO4" s="48"/>
      <c r="ESP4"/>
      <c r="ESQ4" s="50"/>
      <c r="ETE4" s="48"/>
      <c r="ETF4"/>
      <c r="ETG4" s="50"/>
      <c r="ETU4" s="48"/>
      <c r="ETV4"/>
      <c r="ETW4" s="50"/>
      <c r="EUK4" s="48"/>
      <c r="EUL4"/>
      <c r="EUM4" s="50"/>
      <c r="EVA4" s="48"/>
      <c r="EVB4"/>
      <c r="EVC4" s="50"/>
      <c r="EVQ4" s="48"/>
      <c r="EVR4"/>
      <c r="EVS4" s="50"/>
      <c r="EWG4" s="48"/>
      <c r="EWH4"/>
      <c r="EWI4" s="50"/>
      <c r="EWW4" s="48"/>
      <c r="EWX4"/>
      <c r="EWY4" s="50"/>
      <c r="EXM4" s="48"/>
      <c r="EXN4"/>
      <c r="EXO4" s="50"/>
      <c r="EYC4" s="48"/>
      <c r="EYD4"/>
      <c r="EYE4" s="50"/>
      <c r="EYS4" s="48"/>
      <c r="EYT4"/>
      <c r="EYU4" s="50"/>
      <c r="EZI4" s="48"/>
      <c r="EZJ4"/>
      <c r="EZK4" s="50"/>
      <c r="EZY4" s="48"/>
      <c r="EZZ4"/>
      <c r="FAA4" s="50"/>
      <c r="FAO4" s="48"/>
      <c r="FAP4"/>
      <c r="FAQ4" s="50"/>
      <c r="FBE4" s="48"/>
      <c r="FBF4"/>
      <c r="FBG4" s="50"/>
      <c r="FBU4" s="48"/>
      <c r="FBV4"/>
      <c r="FBW4" s="50"/>
      <c r="FCK4" s="48"/>
      <c r="FCL4"/>
      <c r="FCM4" s="50"/>
      <c r="FDA4" s="48"/>
      <c r="FDB4"/>
      <c r="FDC4" s="50"/>
      <c r="FDQ4" s="48"/>
      <c r="FDR4"/>
      <c r="FDS4" s="50"/>
      <c r="FEG4" s="48"/>
      <c r="FEH4"/>
      <c r="FEI4" s="50"/>
      <c r="FEW4" s="48"/>
      <c r="FEX4"/>
      <c r="FEY4" s="50"/>
      <c r="FFM4" s="48"/>
      <c r="FFN4"/>
      <c r="FFO4" s="50"/>
      <c r="FGC4" s="48"/>
      <c r="FGD4"/>
      <c r="FGE4" s="50"/>
      <c r="FGS4" s="48"/>
      <c r="FGT4"/>
      <c r="FGU4" s="50"/>
      <c r="FHI4" s="48"/>
      <c r="FHJ4"/>
      <c r="FHK4" s="50"/>
      <c r="FHY4" s="48"/>
      <c r="FHZ4"/>
      <c r="FIA4" s="50"/>
      <c r="FIO4" s="48"/>
      <c r="FIP4"/>
      <c r="FIQ4" s="50"/>
      <c r="FJE4" s="48"/>
      <c r="FJF4"/>
      <c r="FJG4" s="50"/>
      <c r="FJU4" s="48"/>
      <c r="FJV4"/>
      <c r="FJW4" s="50"/>
      <c r="FKK4" s="48"/>
      <c r="FKL4"/>
      <c r="FKM4" s="50"/>
      <c r="FLA4" s="48"/>
      <c r="FLB4"/>
      <c r="FLC4" s="50"/>
      <c r="FLQ4" s="48"/>
      <c r="FLR4"/>
      <c r="FLS4" s="50"/>
      <c r="FMG4" s="48"/>
      <c r="FMH4"/>
      <c r="FMI4" s="50"/>
      <c r="FMW4" s="48"/>
      <c r="FMX4"/>
      <c r="FMY4" s="50"/>
      <c r="FNM4" s="48"/>
      <c r="FNN4"/>
      <c r="FNO4" s="50"/>
      <c r="FOC4" s="48"/>
      <c r="FOD4"/>
      <c r="FOE4" s="50"/>
      <c r="FOS4" s="48"/>
      <c r="FOT4"/>
      <c r="FOU4" s="50"/>
      <c r="FPI4" s="48"/>
      <c r="FPJ4"/>
      <c r="FPK4" s="50"/>
      <c r="FPY4" s="48"/>
      <c r="FPZ4"/>
      <c r="FQA4" s="50"/>
      <c r="FQO4" s="48"/>
      <c r="FQP4"/>
      <c r="FQQ4" s="50"/>
      <c r="FRE4" s="48"/>
      <c r="FRF4"/>
      <c r="FRG4" s="50"/>
      <c r="FRU4" s="48"/>
      <c r="FRV4"/>
      <c r="FRW4" s="50"/>
      <c r="FSK4" s="48"/>
      <c r="FSL4"/>
      <c r="FSM4" s="50"/>
      <c r="FTA4" s="48"/>
      <c r="FTB4"/>
      <c r="FTC4" s="50"/>
      <c r="FTQ4" s="48"/>
      <c r="FTR4"/>
      <c r="FTS4" s="50"/>
      <c r="FUG4" s="48"/>
      <c r="FUH4"/>
      <c r="FUI4" s="50"/>
      <c r="FUW4" s="48"/>
      <c r="FUX4"/>
      <c r="FUY4" s="50"/>
      <c r="FVM4" s="48"/>
      <c r="FVN4"/>
      <c r="FVO4" s="50"/>
      <c r="FWC4" s="48"/>
      <c r="FWD4"/>
      <c r="FWE4" s="50"/>
      <c r="FWS4" s="48"/>
      <c r="FWT4"/>
      <c r="FWU4" s="50"/>
      <c r="FXI4" s="48"/>
      <c r="FXJ4"/>
      <c r="FXK4" s="50"/>
      <c r="FXY4" s="48"/>
      <c r="FXZ4"/>
      <c r="FYA4" s="50"/>
      <c r="FYO4" s="48"/>
      <c r="FYP4"/>
      <c r="FYQ4" s="50"/>
      <c r="FZE4" s="48"/>
      <c r="FZF4"/>
      <c r="FZG4" s="50"/>
      <c r="FZU4" s="48"/>
      <c r="FZV4"/>
      <c r="FZW4" s="50"/>
      <c r="GAK4" s="48"/>
      <c r="GAL4"/>
      <c r="GAM4" s="50"/>
      <c r="GBA4" s="48"/>
      <c r="GBB4"/>
      <c r="GBC4" s="50"/>
      <c r="GBQ4" s="48"/>
      <c r="GBR4"/>
      <c r="GBS4" s="50"/>
      <c r="GCG4" s="48"/>
      <c r="GCH4"/>
      <c r="GCI4" s="50"/>
      <c r="GCW4" s="48"/>
      <c r="GCX4"/>
      <c r="GCY4" s="50"/>
      <c r="GDM4" s="48"/>
      <c r="GDN4"/>
      <c r="GDO4" s="50"/>
      <c r="GEC4" s="48"/>
      <c r="GED4"/>
      <c r="GEE4" s="50"/>
      <c r="GES4" s="48"/>
      <c r="GET4"/>
      <c r="GEU4" s="50"/>
      <c r="GFI4" s="48"/>
      <c r="GFJ4"/>
      <c r="GFK4" s="50"/>
      <c r="GFY4" s="48"/>
      <c r="GFZ4"/>
      <c r="GGA4" s="50"/>
      <c r="GGO4" s="48"/>
      <c r="GGP4"/>
      <c r="GGQ4" s="50"/>
      <c r="GHE4" s="48"/>
      <c r="GHF4"/>
      <c r="GHG4" s="50"/>
      <c r="GHU4" s="48"/>
      <c r="GHV4"/>
      <c r="GHW4" s="50"/>
      <c r="GIK4" s="48"/>
      <c r="GIL4"/>
      <c r="GIM4" s="50"/>
      <c r="GJA4" s="48"/>
      <c r="GJB4"/>
      <c r="GJC4" s="50"/>
      <c r="GJQ4" s="48"/>
      <c r="GJR4"/>
      <c r="GJS4" s="50"/>
      <c r="GKG4" s="48"/>
      <c r="GKH4"/>
      <c r="GKI4" s="50"/>
      <c r="GKW4" s="48"/>
      <c r="GKX4"/>
      <c r="GKY4" s="50"/>
      <c r="GLM4" s="48"/>
      <c r="GLN4"/>
      <c r="GLO4" s="50"/>
      <c r="GMC4" s="48"/>
      <c r="GMD4"/>
      <c r="GME4" s="50"/>
      <c r="GMS4" s="48"/>
      <c r="GMT4"/>
      <c r="GMU4" s="50"/>
      <c r="GNI4" s="48"/>
      <c r="GNJ4"/>
      <c r="GNK4" s="50"/>
      <c r="GNY4" s="48"/>
      <c r="GNZ4"/>
      <c r="GOA4" s="50"/>
      <c r="GOO4" s="48"/>
      <c r="GOP4"/>
      <c r="GOQ4" s="50"/>
      <c r="GPE4" s="48"/>
      <c r="GPF4"/>
      <c r="GPG4" s="50"/>
      <c r="GPU4" s="48"/>
      <c r="GPV4"/>
      <c r="GPW4" s="50"/>
      <c r="GQK4" s="48"/>
      <c r="GQL4"/>
      <c r="GQM4" s="50"/>
      <c r="GRA4" s="48"/>
      <c r="GRB4"/>
      <c r="GRC4" s="50"/>
      <c r="GRQ4" s="48"/>
      <c r="GRR4"/>
      <c r="GRS4" s="50"/>
      <c r="GSG4" s="48"/>
      <c r="GSH4"/>
      <c r="GSI4" s="50"/>
      <c r="GSW4" s="48"/>
      <c r="GSX4"/>
      <c r="GSY4" s="50"/>
      <c r="GTM4" s="48"/>
      <c r="GTN4"/>
      <c r="GTO4" s="50"/>
      <c r="GUC4" s="48"/>
      <c r="GUD4"/>
      <c r="GUE4" s="50"/>
      <c r="GUS4" s="48"/>
      <c r="GUT4"/>
      <c r="GUU4" s="50"/>
      <c r="GVI4" s="48"/>
      <c r="GVJ4"/>
      <c r="GVK4" s="50"/>
      <c r="GVY4" s="48"/>
      <c r="GVZ4"/>
      <c r="GWA4" s="50"/>
      <c r="GWO4" s="48"/>
      <c r="GWP4"/>
      <c r="GWQ4" s="50"/>
      <c r="GXE4" s="48"/>
      <c r="GXF4"/>
      <c r="GXG4" s="50"/>
      <c r="GXU4" s="48"/>
      <c r="GXV4"/>
      <c r="GXW4" s="50"/>
      <c r="GYK4" s="48"/>
      <c r="GYL4"/>
      <c r="GYM4" s="50"/>
      <c r="GZA4" s="48"/>
      <c r="GZB4"/>
      <c r="GZC4" s="50"/>
      <c r="GZQ4" s="48"/>
      <c r="GZR4"/>
      <c r="GZS4" s="50"/>
      <c r="HAG4" s="48"/>
      <c r="HAH4"/>
      <c r="HAI4" s="50"/>
      <c r="HAW4" s="48"/>
      <c r="HAX4"/>
      <c r="HAY4" s="50"/>
      <c r="HBM4" s="48"/>
      <c r="HBN4"/>
      <c r="HBO4" s="50"/>
      <c r="HCC4" s="48"/>
      <c r="HCD4"/>
      <c r="HCE4" s="50"/>
      <c r="HCS4" s="48"/>
      <c r="HCT4"/>
      <c r="HCU4" s="50"/>
      <c r="HDI4" s="48"/>
      <c r="HDJ4"/>
      <c r="HDK4" s="50"/>
      <c r="HDY4" s="48"/>
      <c r="HDZ4"/>
      <c r="HEA4" s="50"/>
      <c r="HEO4" s="48"/>
      <c r="HEP4"/>
      <c r="HEQ4" s="50"/>
      <c r="HFE4" s="48"/>
      <c r="HFF4"/>
      <c r="HFG4" s="50"/>
      <c r="HFU4" s="48"/>
      <c r="HFV4"/>
      <c r="HFW4" s="50"/>
      <c r="HGK4" s="48"/>
      <c r="HGL4"/>
      <c r="HGM4" s="50"/>
      <c r="HHA4" s="48"/>
      <c r="HHB4"/>
      <c r="HHC4" s="50"/>
      <c r="HHQ4" s="48"/>
      <c r="HHR4"/>
      <c r="HHS4" s="50"/>
      <c r="HIG4" s="48"/>
      <c r="HIH4"/>
      <c r="HII4" s="50"/>
      <c r="HIW4" s="48"/>
      <c r="HIX4"/>
      <c r="HIY4" s="50"/>
      <c r="HJM4" s="48"/>
      <c r="HJN4"/>
      <c r="HJO4" s="50"/>
      <c r="HKC4" s="48"/>
      <c r="HKD4"/>
      <c r="HKE4" s="50"/>
      <c r="HKS4" s="48"/>
      <c r="HKT4"/>
      <c r="HKU4" s="50"/>
      <c r="HLI4" s="48"/>
      <c r="HLJ4"/>
      <c r="HLK4" s="50"/>
      <c r="HLY4" s="48"/>
      <c r="HLZ4"/>
      <c r="HMA4" s="50"/>
      <c r="HMO4" s="48"/>
      <c r="HMP4"/>
      <c r="HMQ4" s="50"/>
      <c r="HNE4" s="48"/>
      <c r="HNF4"/>
      <c r="HNG4" s="50"/>
      <c r="HNU4" s="48"/>
      <c r="HNV4"/>
      <c r="HNW4" s="50"/>
      <c r="HOK4" s="48"/>
      <c r="HOL4"/>
      <c r="HOM4" s="50"/>
      <c r="HPA4" s="48"/>
      <c r="HPB4"/>
      <c r="HPC4" s="50"/>
      <c r="HPQ4" s="48"/>
      <c r="HPR4"/>
      <c r="HPS4" s="50"/>
      <c r="HQG4" s="48"/>
      <c r="HQH4"/>
      <c r="HQI4" s="50"/>
      <c r="HQW4" s="48"/>
      <c r="HQX4"/>
      <c r="HQY4" s="50"/>
      <c r="HRM4" s="48"/>
      <c r="HRN4"/>
      <c r="HRO4" s="50"/>
      <c r="HSC4" s="48"/>
      <c r="HSD4"/>
      <c r="HSE4" s="50"/>
      <c r="HSS4" s="48"/>
      <c r="HST4"/>
      <c r="HSU4" s="50"/>
      <c r="HTI4" s="48"/>
      <c r="HTJ4"/>
      <c r="HTK4" s="50"/>
      <c r="HTY4" s="48"/>
      <c r="HTZ4"/>
      <c r="HUA4" s="50"/>
      <c r="HUO4" s="48"/>
      <c r="HUP4"/>
      <c r="HUQ4" s="50"/>
      <c r="HVE4" s="48"/>
      <c r="HVF4"/>
      <c r="HVG4" s="50"/>
      <c r="HVU4" s="48"/>
      <c r="HVV4"/>
      <c r="HVW4" s="50"/>
      <c r="HWK4" s="48"/>
      <c r="HWL4"/>
      <c r="HWM4" s="50"/>
      <c r="HXA4" s="48"/>
      <c r="HXB4"/>
      <c r="HXC4" s="50"/>
      <c r="HXQ4" s="48"/>
      <c r="HXR4"/>
      <c r="HXS4" s="50"/>
      <c r="HYG4" s="48"/>
      <c r="HYH4"/>
      <c r="HYI4" s="50"/>
      <c r="HYW4" s="48"/>
      <c r="HYX4"/>
      <c r="HYY4" s="50"/>
      <c r="HZM4" s="48"/>
      <c r="HZN4"/>
      <c r="HZO4" s="50"/>
      <c r="IAC4" s="48"/>
      <c r="IAD4"/>
      <c r="IAE4" s="50"/>
      <c r="IAS4" s="48"/>
      <c r="IAT4"/>
      <c r="IAU4" s="50"/>
      <c r="IBI4" s="48"/>
      <c r="IBJ4"/>
      <c r="IBK4" s="50"/>
      <c r="IBY4" s="48"/>
      <c r="IBZ4"/>
      <c r="ICA4" s="50"/>
      <c r="ICO4" s="48"/>
      <c r="ICP4"/>
      <c r="ICQ4" s="50"/>
      <c r="IDE4" s="48"/>
      <c r="IDF4"/>
      <c r="IDG4" s="50"/>
      <c r="IDU4" s="48"/>
      <c r="IDV4"/>
      <c r="IDW4" s="50"/>
      <c r="IEK4" s="48"/>
      <c r="IEL4"/>
      <c r="IEM4" s="50"/>
      <c r="IFA4" s="48"/>
      <c r="IFB4"/>
      <c r="IFC4" s="50"/>
      <c r="IFQ4" s="48"/>
      <c r="IFR4"/>
      <c r="IFS4" s="50"/>
      <c r="IGG4" s="48"/>
      <c r="IGH4"/>
      <c r="IGI4" s="50"/>
      <c r="IGW4" s="48"/>
      <c r="IGX4"/>
      <c r="IGY4" s="50"/>
      <c r="IHM4" s="48"/>
      <c r="IHN4"/>
      <c r="IHO4" s="50"/>
      <c r="IIC4" s="48"/>
      <c r="IID4"/>
      <c r="IIE4" s="50"/>
      <c r="IIS4" s="48"/>
      <c r="IIT4"/>
      <c r="IIU4" s="50"/>
      <c r="IJI4" s="48"/>
      <c r="IJJ4"/>
      <c r="IJK4" s="50"/>
      <c r="IJY4" s="48"/>
      <c r="IJZ4"/>
      <c r="IKA4" s="50"/>
      <c r="IKO4" s="48"/>
      <c r="IKP4"/>
      <c r="IKQ4" s="50"/>
      <c r="ILE4" s="48"/>
      <c r="ILF4"/>
      <c r="ILG4" s="50"/>
      <c r="ILU4" s="48"/>
      <c r="ILV4"/>
      <c r="ILW4" s="50"/>
      <c r="IMK4" s="48"/>
      <c r="IML4"/>
      <c r="IMM4" s="50"/>
      <c r="INA4" s="48"/>
      <c r="INB4"/>
      <c r="INC4" s="50"/>
      <c r="INQ4" s="48"/>
      <c r="INR4"/>
      <c r="INS4" s="50"/>
      <c r="IOG4" s="48"/>
      <c r="IOH4"/>
      <c r="IOI4" s="50"/>
      <c r="IOW4" s="48"/>
      <c r="IOX4"/>
      <c r="IOY4" s="50"/>
      <c r="IPM4" s="48"/>
      <c r="IPN4"/>
      <c r="IPO4" s="50"/>
      <c r="IQC4" s="48"/>
      <c r="IQD4"/>
      <c r="IQE4" s="50"/>
      <c r="IQS4" s="48"/>
      <c r="IQT4"/>
      <c r="IQU4" s="50"/>
      <c r="IRI4" s="48"/>
      <c r="IRJ4"/>
      <c r="IRK4" s="50"/>
      <c r="IRY4" s="48"/>
      <c r="IRZ4"/>
      <c r="ISA4" s="50"/>
      <c r="ISO4" s="48"/>
      <c r="ISP4"/>
      <c r="ISQ4" s="50"/>
      <c r="ITE4" s="48"/>
      <c r="ITF4"/>
      <c r="ITG4" s="50"/>
      <c r="ITU4" s="48"/>
      <c r="ITV4"/>
      <c r="ITW4" s="50"/>
      <c r="IUK4" s="48"/>
      <c r="IUL4"/>
      <c r="IUM4" s="50"/>
      <c r="IVA4" s="48"/>
      <c r="IVB4"/>
      <c r="IVC4" s="50"/>
      <c r="IVQ4" s="48"/>
      <c r="IVR4"/>
      <c r="IVS4" s="50"/>
      <c r="IWG4" s="48"/>
      <c r="IWH4"/>
      <c r="IWI4" s="50"/>
      <c r="IWW4" s="48"/>
      <c r="IWX4"/>
      <c r="IWY4" s="50"/>
      <c r="IXM4" s="48"/>
      <c r="IXN4"/>
      <c r="IXO4" s="50"/>
      <c r="IYC4" s="48"/>
      <c r="IYD4"/>
      <c r="IYE4" s="50"/>
      <c r="IYS4" s="48"/>
      <c r="IYT4"/>
      <c r="IYU4" s="50"/>
      <c r="IZI4" s="48"/>
      <c r="IZJ4"/>
      <c r="IZK4" s="50"/>
      <c r="IZY4" s="48"/>
      <c r="IZZ4"/>
      <c r="JAA4" s="50"/>
      <c r="JAO4" s="48"/>
      <c r="JAP4"/>
      <c r="JAQ4" s="50"/>
      <c r="JBE4" s="48"/>
      <c r="JBF4"/>
      <c r="JBG4" s="50"/>
      <c r="JBU4" s="48"/>
      <c r="JBV4"/>
      <c r="JBW4" s="50"/>
      <c r="JCK4" s="48"/>
      <c r="JCL4"/>
      <c r="JCM4" s="50"/>
      <c r="JDA4" s="48"/>
      <c r="JDB4"/>
      <c r="JDC4" s="50"/>
      <c r="JDQ4" s="48"/>
      <c r="JDR4"/>
      <c r="JDS4" s="50"/>
      <c r="JEG4" s="48"/>
      <c r="JEH4"/>
      <c r="JEI4" s="50"/>
      <c r="JEW4" s="48"/>
      <c r="JEX4"/>
      <c r="JEY4" s="50"/>
      <c r="JFM4" s="48"/>
      <c r="JFN4"/>
      <c r="JFO4" s="50"/>
      <c r="JGC4" s="48"/>
      <c r="JGD4"/>
      <c r="JGE4" s="50"/>
      <c r="JGS4" s="48"/>
      <c r="JGT4"/>
      <c r="JGU4" s="50"/>
      <c r="JHI4" s="48"/>
      <c r="JHJ4"/>
      <c r="JHK4" s="50"/>
      <c r="JHY4" s="48"/>
      <c r="JHZ4"/>
      <c r="JIA4" s="50"/>
      <c r="JIO4" s="48"/>
      <c r="JIP4"/>
      <c r="JIQ4" s="50"/>
      <c r="JJE4" s="48"/>
      <c r="JJF4"/>
      <c r="JJG4" s="50"/>
      <c r="JJU4" s="48"/>
      <c r="JJV4"/>
      <c r="JJW4" s="50"/>
      <c r="JKK4" s="48"/>
      <c r="JKL4"/>
      <c r="JKM4" s="50"/>
      <c r="JLA4" s="48"/>
      <c r="JLB4"/>
      <c r="JLC4" s="50"/>
      <c r="JLQ4" s="48"/>
      <c r="JLR4"/>
      <c r="JLS4" s="50"/>
      <c r="JMG4" s="48"/>
      <c r="JMH4"/>
      <c r="JMI4" s="50"/>
      <c r="JMW4" s="48"/>
      <c r="JMX4"/>
      <c r="JMY4" s="50"/>
      <c r="JNM4" s="48"/>
      <c r="JNN4"/>
      <c r="JNO4" s="50"/>
      <c r="JOC4" s="48"/>
      <c r="JOD4"/>
      <c r="JOE4" s="50"/>
      <c r="JOS4" s="48"/>
      <c r="JOT4"/>
      <c r="JOU4" s="50"/>
      <c r="JPI4" s="48"/>
      <c r="JPJ4"/>
      <c r="JPK4" s="50"/>
      <c r="JPY4" s="48"/>
      <c r="JPZ4"/>
      <c r="JQA4" s="50"/>
      <c r="JQO4" s="48"/>
      <c r="JQP4"/>
      <c r="JQQ4" s="50"/>
      <c r="JRE4" s="48"/>
      <c r="JRF4"/>
      <c r="JRG4" s="50"/>
      <c r="JRU4" s="48"/>
      <c r="JRV4"/>
      <c r="JRW4" s="50"/>
      <c r="JSK4" s="48"/>
      <c r="JSL4"/>
      <c r="JSM4" s="50"/>
      <c r="JTA4" s="48"/>
      <c r="JTB4"/>
      <c r="JTC4" s="50"/>
      <c r="JTQ4" s="48"/>
      <c r="JTR4"/>
      <c r="JTS4" s="50"/>
      <c r="JUG4" s="48"/>
      <c r="JUH4"/>
      <c r="JUI4" s="50"/>
      <c r="JUW4" s="48"/>
      <c r="JUX4"/>
      <c r="JUY4" s="50"/>
      <c r="JVM4" s="48"/>
      <c r="JVN4"/>
      <c r="JVO4" s="50"/>
      <c r="JWC4" s="48"/>
      <c r="JWD4"/>
      <c r="JWE4" s="50"/>
      <c r="JWS4" s="48"/>
      <c r="JWT4"/>
      <c r="JWU4" s="50"/>
      <c r="JXI4" s="48"/>
      <c r="JXJ4"/>
      <c r="JXK4" s="50"/>
      <c r="JXY4" s="48"/>
      <c r="JXZ4"/>
      <c r="JYA4" s="50"/>
      <c r="JYO4" s="48"/>
      <c r="JYP4"/>
      <c r="JYQ4" s="50"/>
      <c r="JZE4" s="48"/>
      <c r="JZF4"/>
      <c r="JZG4" s="50"/>
      <c r="JZU4" s="48"/>
      <c r="JZV4"/>
      <c r="JZW4" s="50"/>
      <c r="KAK4" s="48"/>
      <c r="KAL4"/>
      <c r="KAM4" s="50"/>
      <c r="KBA4" s="48"/>
      <c r="KBB4"/>
      <c r="KBC4" s="50"/>
      <c r="KBQ4" s="48"/>
      <c r="KBR4"/>
      <c r="KBS4" s="50"/>
      <c r="KCG4" s="48"/>
      <c r="KCH4"/>
      <c r="KCI4" s="50"/>
      <c r="KCW4" s="48"/>
      <c r="KCX4"/>
      <c r="KCY4" s="50"/>
      <c r="KDM4" s="48"/>
      <c r="KDN4"/>
      <c r="KDO4" s="50"/>
      <c r="KEC4" s="48"/>
      <c r="KED4"/>
      <c r="KEE4" s="50"/>
      <c r="KES4" s="48"/>
      <c r="KET4"/>
      <c r="KEU4" s="50"/>
      <c r="KFI4" s="48"/>
      <c r="KFJ4"/>
      <c r="KFK4" s="50"/>
      <c r="KFY4" s="48"/>
      <c r="KFZ4"/>
      <c r="KGA4" s="50"/>
      <c r="KGO4" s="48"/>
      <c r="KGP4"/>
      <c r="KGQ4" s="50"/>
      <c r="KHE4" s="48"/>
      <c r="KHF4"/>
      <c r="KHG4" s="50"/>
      <c r="KHU4" s="48"/>
      <c r="KHV4"/>
      <c r="KHW4" s="50"/>
      <c r="KIK4" s="48"/>
      <c r="KIL4"/>
      <c r="KIM4" s="50"/>
      <c r="KJA4" s="48"/>
      <c r="KJB4"/>
      <c r="KJC4" s="50"/>
      <c r="KJQ4" s="48"/>
      <c r="KJR4"/>
      <c r="KJS4" s="50"/>
      <c r="KKG4" s="48"/>
      <c r="KKH4"/>
      <c r="KKI4" s="50"/>
      <c r="KKW4" s="48"/>
      <c r="KKX4"/>
      <c r="KKY4" s="50"/>
      <c r="KLM4" s="48"/>
      <c r="KLN4"/>
      <c r="KLO4" s="50"/>
      <c r="KMC4" s="48"/>
      <c r="KMD4"/>
      <c r="KME4" s="50"/>
      <c r="KMS4" s="48"/>
      <c r="KMT4"/>
      <c r="KMU4" s="50"/>
      <c r="KNI4" s="48"/>
      <c r="KNJ4"/>
      <c r="KNK4" s="50"/>
      <c r="KNY4" s="48"/>
      <c r="KNZ4"/>
      <c r="KOA4" s="50"/>
      <c r="KOO4" s="48"/>
      <c r="KOP4"/>
      <c r="KOQ4" s="50"/>
      <c r="KPE4" s="48"/>
      <c r="KPF4"/>
      <c r="KPG4" s="50"/>
      <c r="KPU4" s="48"/>
      <c r="KPV4"/>
      <c r="KPW4" s="50"/>
      <c r="KQK4" s="48"/>
      <c r="KQL4"/>
      <c r="KQM4" s="50"/>
      <c r="KRA4" s="48"/>
      <c r="KRB4"/>
      <c r="KRC4" s="50"/>
      <c r="KRQ4" s="48"/>
      <c r="KRR4"/>
      <c r="KRS4" s="50"/>
      <c r="KSG4" s="48"/>
      <c r="KSH4"/>
      <c r="KSI4" s="50"/>
      <c r="KSW4" s="48"/>
      <c r="KSX4"/>
      <c r="KSY4" s="50"/>
      <c r="KTM4" s="48"/>
      <c r="KTN4"/>
      <c r="KTO4" s="50"/>
      <c r="KUC4" s="48"/>
      <c r="KUD4"/>
      <c r="KUE4" s="50"/>
      <c r="KUS4" s="48"/>
      <c r="KUT4"/>
      <c r="KUU4" s="50"/>
      <c r="KVI4" s="48"/>
      <c r="KVJ4"/>
      <c r="KVK4" s="50"/>
      <c r="KVY4" s="48"/>
      <c r="KVZ4"/>
      <c r="KWA4" s="50"/>
      <c r="KWO4" s="48"/>
      <c r="KWP4"/>
      <c r="KWQ4" s="50"/>
      <c r="KXE4" s="48"/>
      <c r="KXF4"/>
      <c r="KXG4" s="50"/>
      <c r="KXU4" s="48"/>
      <c r="KXV4"/>
      <c r="KXW4" s="50"/>
      <c r="KYK4" s="48"/>
      <c r="KYL4"/>
      <c r="KYM4" s="50"/>
      <c r="KZA4" s="48"/>
      <c r="KZB4"/>
      <c r="KZC4" s="50"/>
      <c r="KZQ4" s="48"/>
      <c r="KZR4"/>
      <c r="KZS4" s="50"/>
      <c r="LAG4" s="48"/>
      <c r="LAH4"/>
      <c r="LAI4" s="50"/>
      <c r="LAW4" s="48"/>
      <c r="LAX4"/>
      <c r="LAY4" s="50"/>
      <c r="LBM4" s="48"/>
      <c r="LBN4"/>
      <c r="LBO4" s="50"/>
      <c r="LCC4" s="48"/>
      <c r="LCD4"/>
      <c r="LCE4" s="50"/>
      <c r="LCS4" s="48"/>
      <c r="LCT4"/>
      <c r="LCU4" s="50"/>
      <c r="LDI4" s="48"/>
      <c r="LDJ4"/>
      <c r="LDK4" s="50"/>
      <c r="LDY4" s="48"/>
      <c r="LDZ4"/>
      <c r="LEA4" s="50"/>
      <c r="LEO4" s="48"/>
      <c r="LEP4"/>
      <c r="LEQ4" s="50"/>
      <c r="LFE4" s="48"/>
      <c r="LFF4"/>
      <c r="LFG4" s="50"/>
      <c r="LFU4" s="48"/>
      <c r="LFV4"/>
      <c r="LFW4" s="50"/>
      <c r="LGK4" s="48"/>
      <c r="LGL4"/>
      <c r="LGM4" s="50"/>
      <c r="LHA4" s="48"/>
      <c r="LHB4"/>
      <c r="LHC4" s="50"/>
      <c r="LHQ4" s="48"/>
      <c r="LHR4"/>
      <c r="LHS4" s="50"/>
      <c r="LIG4" s="48"/>
      <c r="LIH4"/>
      <c r="LII4" s="50"/>
      <c r="LIW4" s="48"/>
      <c r="LIX4"/>
      <c r="LIY4" s="50"/>
      <c r="LJM4" s="48"/>
      <c r="LJN4"/>
      <c r="LJO4" s="50"/>
      <c r="LKC4" s="48"/>
      <c r="LKD4"/>
      <c r="LKE4" s="50"/>
      <c r="LKS4" s="48"/>
      <c r="LKT4"/>
      <c r="LKU4" s="50"/>
      <c r="LLI4" s="48"/>
      <c r="LLJ4"/>
      <c r="LLK4" s="50"/>
      <c r="LLY4" s="48"/>
      <c r="LLZ4"/>
      <c r="LMA4" s="50"/>
      <c r="LMO4" s="48"/>
      <c r="LMP4"/>
      <c r="LMQ4" s="50"/>
      <c r="LNE4" s="48"/>
      <c r="LNF4"/>
      <c r="LNG4" s="50"/>
      <c r="LNU4" s="48"/>
      <c r="LNV4"/>
      <c r="LNW4" s="50"/>
      <c r="LOK4" s="48"/>
      <c r="LOL4"/>
      <c r="LOM4" s="50"/>
      <c r="LPA4" s="48"/>
      <c r="LPB4"/>
      <c r="LPC4" s="50"/>
      <c r="LPQ4" s="48"/>
      <c r="LPR4"/>
      <c r="LPS4" s="50"/>
      <c r="LQG4" s="48"/>
      <c r="LQH4"/>
      <c r="LQI4" s="50"/>
      <c r="LQW4" s="48"/>
      <c r="LQX4"/>
      <c r="LQY4" s="50"/>
      <c r="LRM4" s="48"/>
      <c r="LRN4"/>
      <c r="LRO4" s="50"/>
      <c r="LSC4" s="48"/>
      <c r="LSD4"/>
      <c r="LSE4" s="50"/>
      <c r="LSS4" s="48"/>
      <c r="LST4"/>
      <c r="LSU4" s="50"/>
      <c r="LTI4" s="48"/>
      <c r="LTJ4"/>
      <c r="LTK4" s="50"/>
      <c r="LTY4" s="48"/>
      <c r="LTZ4"/>
      <c r="LUA4" s="50"/>
      <c r="LUO4" s="48"/>
      <c r="LUP4"/>
      <c r="LUQ4" s="50"/>
      <c r="LVE4" s="48"/>
      <c r="LVF4"/>
      <c r="LVG4" s="50"/>
      <c r="LVU4" s="48"/>
      <c r="LVV4"/>
      <c r="LVW4" s="50"/>
      <c r="LWK4" s="48"/>
      <c r="LWL4"/>
      <c r="LWM4" s="50"/>
      <c r="LXA4" s="48"/>
      <c r="LXB4"/>
      <c r="LXC4" s="50"/>
      <c r="LXQ4" s="48"/>
      <c r="LXR4"/>
      <c r="LXS4" s="50"/>
      <c r="LYG4" s="48"/>
      <c r="LYH4"/>
      <c r="LYI4" s="50"/>
      <c r="LYW4" s="48"/>
      <c r="LYX4"/>
      <c r="LYY4" s="50"/>
      <c r="LZM4" s="48"/>
      <c r="LZN4"/>
      <c r="LZO4" s="50"/>
      <c r="MAC4" s="48"/>
      <c r="MAD4"/>
      <c r="MAE4" s="50"/>
      <c r="MAS4" s="48"/>
      <c r="MAT4"/>
      <c r="MAU4" s="50"/>
      <c r="MBI4" s="48"/>
      <c r="MBJ4"/>
      <c r="MBK4" s="50"/>
      <c r="MBY4" s="48"/>
      <c r="MBZ4"/>
      <c r="MCA4" s="50"/>
      <c r="MCO4" s="48"/>
      <c r="MCP4"/>
      <c r="MCQ4" s="50"/>
      <c r="MDE4" s="48"/>
      <c r="MDF4"/>
      <c r="MDG4" s="50"/>
      <c r="MDU4" s="48"/>
      <c r="MDV4"/>
      <c r="MDW4" s="50"/>
      <c r="MEK4" s="48"/>
      <c r="MEL4"/>
      <c r="MEM4" s="50"/>
      <c r="MFA4" s="48"/>
      <c r="MFB4"/>
      <c r="MFC4" s="50"/>
      <c r="MFQ4" s="48"/>
      <c r="MFR4"/>
      <c r="MFS4" s="50"/>
      <c r="MGG4" s="48"/>
      <c r="MGH4"/>
      <c r="MGI4" s="50"/>
      <c r="MGW4" s="48"/>
      <c r="MGX4"/>
      <c r="MGY4" s="50"/>
      <c r="MHM4" s="48"/>
      <c r="MHN4"/>
      <c r="MHO4" s="50"/>
      <c r="MIC4" s="48"/>
      <c r="MID4"/>
      <c r="MIE4" s="50"/>
      <c r="MIS4" s="48"/>
      <c r="MIT4"/>
      <c r="MIU4" s="50"/>
      <c r="MJI4" s="48"/>
      <c r="MJJ4"/>
      <c r="MJK4" s="50"/>
      <c r="MJY4" s="48"/>
      <c r="MJZ4"/>
      <c r="MKA4" s="50"/>
      <c r="MKO4" s="48"/>
      <c r="MKP4"/>
      <c r="MKQ4" s="50"/>
      <c r="MLE4" s="48"/>
      <c r="MLF4"/>
      <c r="MLG4" s="50"/>
      <c r="MLU4" s="48"/>
      <c r="MLV4"/>
      <c r="MLW4" s="50"/>
      <c r="MMK4" s="48"/>
      <c r="MML4"/>
      <c r="MMM4" s="50"/>
      <c r="MNA4" s="48"/>
      <c r="MNB4"/>
      <c r="MNC4" s="50"/>
      <c r="MNQ4" s="48"/>
      <c r="MNR4"/>
      <c r="MNS4" s="50"/>
      <c r="MOG4" s="48"/>
      <c r="MOH4"/>
      <c r="MOI4" s="50"/>
      <c r="MOW4" s="48"/>
      <c r="MOX4"/>
      <c r="MOY4" s="50"/>
      <c r="MPM4" s="48"/>
      <c r="MPN4"/>
      <c r="MPO4" s="50"/>
      <c r="MQC4" s="48"/>
      <c r="MQD4"/>
      <c r="MQE4" s="50"/>
      <c r="MQS4" s="48"/>
      <c r="MQT4"/>
      <c r="MQU4" s="50"/>
      <c r="MRI4" s="48"/>
      <c r="MRJ4"/>
      <c r="MRK4" s="50"/>
      <c r="MRY4" s="48"/>
      <c r="MRZ4"/>
      <c r="MSA4" s="50"/>
      <c r="MSO4" s="48"/>
      <c r="MSP4"/>
      <c r="MSQ4" s="50"/>
      <c r="MTE4" s="48"/>
      <c r="MTF4"/>
      <c r="MTG4" s="50"/>
      <c r="MTU4" s="48"/>
      <c r="MTV4"/>
      <c r="MTW4" s="50"/>
      <c r="MUK4" s="48"/>
      <c r="MUL4"/>
      <c r="MUM4" s="50"/>
      <c r="MVA4" s="48"/>
      <c r="MVB4"/>
      <c r="MVC4" s="50"/>
      <c r="MVQ4" s="48"/>
      <c r="MVR4"/>
      <c r="MVS4" s="50"/>
      <c r="MWG4" s="48"/>
      <c r="MWH4"/>
      <c r="MWI4" s="50"/>
      <c r="MWW4" s="48"/>
      <c r="MWX4"/>
      <c r="MWY4" s="50"/>
      <c r="MXM4" s="48"/>
      <c r="MXN4"/>
      <c r="MXO4" s="50"/>
      <c r="MYC4" s="48"/>
      <c r="MYD4"/>
      <c r="MYE4" s="50"/>
      <c r="MYS4" s="48"/>
      <c r="MYT4"/>
      <c r="MYU4" s="50"/>
      <c r="MZI4" s="48"/>
      <c r="MZJ4"/>
      <c r="MZK4" s="50"/>
      <c r="MZY4" s="48"/>
      <c r="MZZ4"/>
      <c r="NAA4" s="50"/>
      <c r="NAO4" s="48"/>
      <c r="NAP4"/>
      <c r="NAQ4" s="50"/>
      <c r="NBE4" s="48"/>
      <c r="NBF4"/>
      <c r="NBG4" s="50"/>
      <c r="NBU4" s="48"/>
      <c r="NBV4"/>
      <c r="NBW4" s="50"/>
      <c r="NCK4" s="48"/>
      <c r="NCL4"/>
      <c r="NCM4" s="50"/>
      <c r="NDA4" s="48"/>
      <c r="NDB4"/>
      <c r="NDC4" s="50"/>
      <c r="NDQ4" s="48"/>
      <c r="NDR4"/>
      <c r="NDS4" s="50"/>
      <c r="NEG4" s="48"/>
      <c r="NEH4"/>
      <c r="NEI4" s="50"/>
      <c r="NEW4" s="48"/>
      <c r="NEX4"/>
      <c r="NEY4" s="50"/>
      <c r="NFM4" s="48"/>
      <c r="NFN4"/>
      <c r="NFO4" s="50"/>
      <c r="NGC4" s="48"/>
      <c r="NGD4"/>
      <c r="NGE4" s="50"/>
      <c r="NGS4" s="48"/>
      <c r="NGT4"/>
      <c r="NGU4" s="50"/>
      <c r="NHI4" s="48"/>
      <c r="NHJ4"/>
      <c r="NHK4" s="50"/>
      <c r="NHY4" s="48"/>
      <c r="NHZ4"/>
      <c r="NIA4" s="50"/>
      <c r="NIO4" s="48"/>
      <c r="NIP4"/>
      <c r="NIQ4" s="50"/>
      <c r="NJE4" s="48"/>
      <c r="NJF4"/>
      <c r="NJG4" s="50"/>
      <c r="NJU4" s="48"/>
      <c r="NJV4"/>
      <c r="NJW4" s="50"/>
      <c r="NKK4" s="48"/>
      <c r="NKL4"/>
      <c r="NKM4" s="50"/>
      <c r="NLA4" s="48"/>
      <c r="NLB4"/>
      <c r="NLC4" s="50"/>
      <c r="NLQ4" s="48"/>
      <c r="NLR4"/>
      <c r="NLS4" s="50"/>
      <c r="NMG4" s="48"/>
      <c r="NMH4"/>
      <c r="NMI4" s="50"/>
      <c r="NMW4" s="48"/>
      <c r="NMX4"/>
      <c r="NMY4" s="50"/>
      <c r="NNM4" s="48"/>
      <c r="NNN4"/>
      <c r="NNO4" s="50"/>
      <c r="NOC4" s="48"/>
      <c r="NOD4"/>
      <c r="NOE4" s="50"/>
      <c r="NOS4" s="48"/>
      <c r="NOT4"/>
      <c r="NOU4" s="50"/>
      <c r="NPI4" s="48"/>
      <c r="NPJ4"/>
      <c r="NPK4" s="50"/>
      <c r="NPY4" s="48"/>
      <c r="NPZ4"/>
      <c r="NQA4" s="50"/>
      <c r="NQO4" s="48"/>
      <c r="NQP4"/>
      <c r="NQQ4" s="50"/>
      <c r="NRE4" s="48"/>
      <c r="NRF4"/>
      <c r="NRG4" s="50"/>
      <c r="NRU4" s="48"/>
      <c r="NRV4"/>
      <c r="NRW4" s="50"/>
      <c r="NSK4" s="48"/>
      <c r="NSL4"/>
      <c r="NSM4" s="50"/>
      <c r="NTA4" s="48"/>
      <c r="NTB4"/>
      <c r="NTC4" s="50"/>
      <c r="NTQ4" s="48"/>
      <c r="NTR4"/>
      <c r="NTS4" s="50"/>
      <c r="NUG4" s="48"/>
      <c r="NUH4"/>
      <c r="NUI4" s="50"/>
      <c r="NUW4" s="48"/>
      <c r="NUX4"/>
      <c r="NUY4" s="50"/>
      <c r="NVM4" s="48"/>
      <c r="NVN4"/>
      <c r="NVO4" s="50"/>
      <c r="NWC4" s="48"/>
      <c r="NWD4"/>
      <c r="NWE4" s="50"/>
      <c r="NWS4" s="48"/>
      <c r="NWT4"/>
      <c r="NWU4" s="50"/>
      <c r="NXI4" s="48"/>
      <c r="NXJ4"/>
      <c r="NXK4" s="50"/>
      <c r="NXY4" s="48"/>
      <c r="NXZ4"/>
      <c r="NYA4" s="50"/>
      <c r="NYO4" s="48"/>
      <c r="NYP4"/>
      <c r="NYQ4" s="50"/>
      <c r="NZE4" s="48"/>
      <c r="NZF4"/>
      <c r="NZG4" s="50"/>
      <c r="NZU4" s="48"/>
      <c r="NZV4"/>
      <c r="NZW4" s="50"/>
      <c r="OAK4" s="48"/>
      <c r="OAL4"/>
      <c r="OAM4" s="50"/>
      <c r="OBA4" s="48"/>
      <c r="OBB4"/>
      <c r="OBC4" s="50"/>
      <c r="OBQ4" s="48"/>
      <c r="OBR4"/>
      <c r="OBS4" s="50"/>
      <c r="OCG4" s="48"/>
      <c r="OCH4"/>
      <c r="OCI4" s="50"/>
      <c r="OCW4" s="48"/>
      <c r="OCX4"/>
      <c r="OCY4" s="50"/>
      <c r="ODM4" s="48"/>
      <c r="ODN4"/>
      <c r="ODO4" s="50"/>
      <c r="OEC4" s="48"/>
      <c r="OED4"/>
      <c r="OEE4" s="50"/>
      <c r="OES4" s="48"/>
      <c r="OET4"/>
      <c r="OEU4" s="50"/>
      <c r="OFI4" s="48"/>
      <c r="OFJ4"/>
      <c r="OFK4" s="50"/>
      <c r="OFY4" s="48"/>
      <c r="OFZ4"/>
      <c r="OGA4" s="50"/>
      <c r="OGO4" s="48"/>
      <c r="OGP4"/>
      <c r="OGQ4" s="50"/>
      <c r="OHE4" s="48"/>
      <c r="OHF4"/>
      <c r="OHG4" s="50"/>
      <c r="OHU4" s="48"/>
      <c r="OHV4"/>
      <c r="OHW4" s="50"/>
      <c r="OIK4" s="48"/>
      <c r="OIL4"/>
      <c r="OIM4" s="50"/>
      <c r="OJA4" s="48"/>
      <c r="OJB4"/>
      <c r="OJC4" s="50"/>
      <c r="OJQ4" s="48"/>
      <c r="OJR4"/>
      <c r="OJS4" s="50"/>
      <c r="OKG4" s="48"/>
      <c r="OKH4"/>
      <c r="OKI4" s="50"/>
      <c r="OKW4" s="48"/>
      <c r="OKX4"/>
      <c r="OKY4" s="50"/>
      <c r="OLM4" s="48"/>
      <c r="OLN4"/>
      <c r="OLO4" s="50"/>
      <c r="OMC4" s="48"/>
      <c r="OMD4"/>
      <c r="OME4" s="50"/>
      <c r="OMS4" s="48"/>
      <c r="OMT4"/>
      <c r="OMU4" s="50"/>
      <c r="ONI4" s="48"/>
      <c r="ONJ4"/>
      <c r="ONK4" s="50"/>
      <c r="ONY4" s="48"/>
      <c r="ONZ4"/>
      <c r="OOA4" s="50"/>
      <c r="OOO4" s="48"/>
      <c r="OOP4"/>
      <c r="OOQ4" s="50"/>
      <c r="OPE4" s="48"/>
      <c r="OPF4"/>
      <c r="OPG4" s="50"/>
      <c r="OPU4" s="48"/>
      <c r="OPV4"/>
      <c r="OPW4" s="50"/>
      <c r="OQK4" s="48"/>
      <c r="OQL4"/>
      <c r="OQM4" s="50"/>
      <c r="ORA4" s="48"/>
      <c r="ORB4"/>
      <c r="ORC4" s="50"/>
      <c r="ORQ4" s="48"/>
      <c r="ORR4"/>
      <c r="ORS4" s="50"/>
      <c r="OSG4" s="48"/>
      <c r="OSH4"/>
      <c r="OSI4" s="50"/>
      <c r="OSW4" s="48"/>
      <c r="OSX4"/>
      <c r="OSY4" s="50"/>
      <c r="OTM4" s="48"/>
      <c r="OTN4"/>
      <c r="OTO4" s="50"/>
      <c r="OUC4" s="48"/>
      <c r="OUD4"/>
      <c r="OUE4" s="50"/>
      <c r="OUS4" s="48"/>
      <c r="OUT4"/>
      <c r="OUU4" s="50"/>
      <c r="OVI4" s="48"/>
      <c r="OVJ4"/>
      <c r="OVK4" s="50"/>
      <c r="OVY4" s="48"/>
      <c r="OVZ4"/>
      <c r="OWA4" s="50"/>
      <c r="OWO4" s="48"/>
      <c r="OWP4"/>
      <c r="OWQ4" s="50"/>
      <c r="OXE4" s="48"/>
      <c r="OXF4"/>
      <c r="OXG4" s="50"/>
      <c r="OXU4" s="48"/>
      <c r="OXV4"/>
      <c r="OXW4" s="50"/>
      <c r="OYK4" s="48"/>
      <c r="OYL4"/>
      <c r="OYM4" s="50"/>
      <c r="OZA4" s="48"/>
      <c r="OZB4"/>
      <c r="OZC4" s="50"/>
      <c r="OZQ4" s="48"/>
      <c r="OZR4"/>
      <c r="OZS4" s="50"/>
      <c r="PAG4" s="48"/>
      <c r="PAH4"/>
      <c r="PAI4" s="50"/>
      <c r="PAW4" s="48"/>
      <c r="PAX4"/>
      <c r="PAY4" s="50"/>
      <c r="PBM4" s="48"/>
      <c r="PBN4"/>
      <c r="PBO4" s="50"/>
      <c r="PCC4" s="48"/>
      <c r="PCD4"/>
      <c r="PCE4" s="50"/>
      <c r="PCS4" s="48"/>
      <c r="PCT4"/>
      <c r="PCU4" s="50"/>
      <c r="PDI4" s="48"/>
      <c r="PDJ4"/>
      <c r="PDK4" s="50"/>
      <c r="PDY4" s="48"/>
      <c r="PDZ4"/>
      <c r="PEA4" s="50"/>
      <c r="PEO4" s="48"/>
      <c r="PEP4"/>
      <c r="PEQ4" s="50"/>
      <c r="PFE4" s="48"/>
      <c r="PFF4"/>
      <c r="PFG4" s="50"/>
      <c r="PFU4" s="48"/>
      <c r="PFV4"/>
      <c r="PFW4" s="50"/>
      <c r="PGK4" s="48"/>
      <c r="PGL4"/>
      <c r="PGM4" s="50"/>
      <c r="PHA4" s="48"/>
      <c r="PHB4"/>
      <c r="PHC4" s="50"/>
      <c r="PHQ4" s="48"/>
      <c r="PHR4"/>
      <c r="PHS4" s="50"/>
      <c r="PIG4" s="48"/>
      <c r="PIH4"/>
      <c r="PII4" s="50"/>
      <c r="PIW4" s="48"/>
      <c r="PIX4"/>
      <c r="PIY4" s="50"/>
      <c r="PJM4" s="48"/>
      <c r="PJN4"/>
      <c r="PJO4" s="50"/>
      <c r="PKC4" s="48"/>
      <c r="PKD4"/>
      <c r="PKE4" s="50"/>
      <c r="PKS4" s="48"/>
      <c r="PKT4"/>
      <c r="PKU4" s="50"/>
      <c r="PLI4" s="48"/>
      <c r="PLJ4"/>
      <c r="PLK4" s="50"/>
      <c r="PLY4" s="48"/>
      <c r="PLZ4"/>
      <c r="PMA4" s="50"/>
      <c r="PMO4" s="48"/>
      <c r="PMP4"/>
      <c r="PMQ4" s="50"/>
      <c r="PNE4" s="48"/>
      <c r="PNF4"/>
      <c r="PNG4" s="50"/>
      <c r="PNU4" s="48"/>
      <c r="PNV4"/>
      <c r="PNW4" s="50"/>
      <c r="POK4" s="48"/>
      <c r="POL4"/>
      <c r="POM4" s="50"/>
      <c r="PPA4" s="48"/>
      <c r="PPB4"/>
      <c r="PPC4" s="50"/>
      <c r="PPQ4" s="48"/>
      <c r="PPR4"/>
      <c r="PPS4" s="50"/>
      <c r="PQG4" s="48"/>
      <c r="PQH4"/>
      <c r="PQI4" s="50"/>
      <c r="PQW4" s="48"/>
      <c r="PQX4"/>
      <c r="PQY4" s="50"/>
      <c r="PRM4" s="48"/>
      <c r="PRN4"/>
      <c r="PRO4" s="50"/>
      <c r="PSC4" s="48"/>
      <c r="PSD4"/>
      <c r="PSE4" s="50"/>
      <c r="PSS4" s="48"/>
      <c r="PST4"/>
      <c r="PSU4" s="50"/>
      <c r="PTI4" s="48"/>
      <c r="PTJ4"/>
      <c r="PTK4" s="50"/>
      <c r="PTY4" s="48"/>
      <c r="PTZ4"/>
      <c r="PUA4" s="50"/>
      <c r="PUO4" s="48"/>
      <c r="PUP4"/>
      <c r="PUQ4" s="50"/>
      <c r="PVE4" s="48"/>
      <c r="PVF4"/>
      <c r="PVG4" s="50"/>
      <c r="PVU4" s="48"/>
      <c r="PVV4"/>
      <c r="PVW4" s="50"/>
      <c r="PWK4" s="48"/>
      <c r="PWL4"/>
      <c r="PWM4" s="50"/>
      <c r="PXA4" s="48"/>
      <c r="PXB4"/>
      <c r="PXC4" s="50"/>
      <c r="PXQ4" s="48"/>
      <c r="PXR4"/>
      <c r="PXS4" s="50"/>
      <c r="PYG4" s="48"/>
      <c r="PYH4"/>
      <c r="PYI4" s="50"/>
      <c r="PYW4" s="48"/>
      <c r="PYX4"/>
      <c r="PYY4" s="50"/>
      <c r="PZM4" s="48"/>
      <c r="PZN4"/>
      <c r="PZO4" s="50"/>
      <c r="QAC4" s="48"/>
      <c r="QAD4"/>
      <c r="QAE4" s="50"/>
      <c r="QAS4" s="48"/>
      <c r="QAT4"/>
      <c r="QAU4" s="50"/>
      <c r="QBI4" s="48"/>
      <c r="QBJ4"/>
      <c r="QBK4" s="50"/>
      <c r="QBY4" s="48"/>
      <c r="QBZ4"/>
      <c r="QCA4" s="50"/>
      <c r="QCO4" s="48"/>
      <c r="QCP4"/>
      <c r="QCQ4" s="50"/>
      <c r="QDE4" s="48"/>
      <c r="QDF4"/>
      <c r="QDG4" s="50"/>
      <c r="QDU4" s="48"/>
      <c r="QDV4"/>
      <c r="QDW4" s="50"/>
      <c r="QEK4" s="48"/>
      <c r="QEL4"/>
      <c r="QEM4" s="50"/>
      <c r="QFA4" s="48"/>
      <c r="QFB4"/>
      <c r="QFC4" s="50"/>
      <c r="QFQ4" s="48"/>
      <c r="QFR4"/>
      <c r="QFS4" s="50"/>
      <c r="QGG4" s="48"/>
      <c r="QGH4"/>
      <c r="QGI4" s="50"/>
      <c r="QGW4" s="48"/>
      <c r="QGX4"/>
      <c r="QGY4" s="50"/>
      <c r="QHM4" s="48"/>
      <c r="QHN4"/>
      <c r="QHO4" s="50"/>
      <c r="QIC4" s="48"/>
      <c r="QID4"/>
      <c r="QIE4" s="50"/>
      <c r="QIS4" s="48"/>
      <c r="QIT4"/>
      <c r="QIU4" s="50"/>
      <c r="QJI4" s="48"/>
      <c r="QJJ4"/>
      <c r="QJK4" s="50"/>
      <c r="QJY4" s="48"/>
      <c r="QJZ4"/>
      <c r="QKA4" s="50"/>
      <c r="QKO4" s="48"/>
      <c r="QKP4"/>
      <c r="QKQ4" s="50"/>
      <c r="QLE4" s="48"/>
      <c r="QLF4"/>
      <c r="QLG4" s="50"/>
      <c r="QLU4" s="48"/>
      <c r="QLV4"/>
      <c r="QLW4" s="50"/>
      <c r="QMK4" s="48"/>
      <c r="QML4"/>
      <c r="QMM4" s="50"/>
      <c r="QNA4" s="48"/>
      <c r="QNB4"/>
      <c r="QNC4" s="50"/>
      <c r="QNQ4" s="48"/>
      <c r="QNR4"/>
      <c r="QNS4" s="50"/>
      <c r="QOG4" s="48"/>
      <c r="QOH4"/>
      <c r="QOI4" s="50"/>
      <c r="QOW4" s="48"/>
      <c r="QOX4"/>
      <c r="QOY4" s="50"/>
      <c r="QPM4" s="48"/>
      <c r="QPN4"/>
      <c r="QPO4" s="50"/>
      <c r="QQC4" s="48"/>
      <c r="QQD4"/>
      <c r="QQE4" s="50"/>
      <c r="QQS4" s="48"/>
      <c r="QQT4"/>
      <c r="QQU4" s="50"/>
      <c r="QRI4" s="48"/>
      <c r="QRJ4"/>
      <c r="QRK4" s="50"/>
      <c r="QRY4" s="48"/>
      <c r="QRZ4"/>
      <c r="QSA4" s="50"/>
      <c r="QSO4" s="48"/>
      <c r="QSP4"/>
      <c r="QSQ4" s="50"/>
      <c r="QTE4" s="48"/>
      <c r="QTF4"/>
      <c r="QTG4" s="50"/>
      <c r="QTU4" s="48"/>
      <c r="QTV4"/>
      <c r="QTW4" s="50"/>
      <c r="QUK4" s="48"/>
      <c r="QUL4"/>
      <c r="QUM4" s="50"/>
      <c r="QVA4" s="48"/>
      <c r="QVB4"/>
      <c r="QVC4" s="50"/>
      <c r="QVQ4" s="48"/>
      <c r="QVR4"/>
      <c r="QVS4" s="50"/>
      <c r="QWG4" s="48"/>
      <c r="QWH4"/>
      <c r="QWI4" s="50"/>
      <c r="QWW4" s="48"/>
      <c r="QWX4"/>
      <c r="QWY4" s="50"/>
      <c r="QXM4" s="48"/>
      <c r="QXN4"/>
      <c r="QXO4" s="50"/>
      <c r="QYC4" s="48"/>
      <c r="QYD4"/>
      <c r="QYE4" s="50"/>
      <c r="QYS4" s="48"/>
      <c r="QYT4"/>
      <c r="QYU4" s="50"/>
      <c r="QZI4" s="48"/>
      <c r="QZJ4"/>
      <c r="QZK4" s="50"/>
      <c r="QZY4" s="48"/>
      <c r="QZZ4"/>
      <c r="RAA4" s="50"/>
      <c r="RAO4" s="48"/>
      <c r="RAP4"/>
      <c r="RAQ4" s="50"/>
      <c r="RBE4" s="48"/>
      <c r="RBF4"/>
      <c r="RBG4" s="50"/>
      <c r="RBU4" s="48"/>
      <c r="RBV4"/>
      <c r="RBW4" s="50"/>
      <c r="RCK4" s="48"/>
      <c r="RCL4"/>
      <c r="RCM4" s="50"/>
      <c r="RDA4" s="48"/>
      <c r="RDB4"/>
      <c r="RDC4" s="50"/>
      <c r="RDQ4" s="48"/>
      <c r="RDR4"/>
      <c r="RDS4" s="50"/>
      <c r="REG4" s="48"/>
      <c r="REH4"/>
      <c r="REI4" s="50"/>
      <c r="REW4" s="48"/>
      <c r="REX4"/>
      <c r="REY4" s="50"/>
      <c r="RFM4" s="48"/>
      <c r="RFN4"/>
      <c r="RFO4" s="50"/>
      <c r="RGC4" s="48"/>
      <c r="RGD4"/>
      <c r="RGE4" s="50"/>
      <c r="RGS4" s="48"/>
      <c r="RGT4"/>
      <c r="RGU4" s="50"/>
      <c r="RHI4" s="48"/>
      <c r="RHJ4"/>
      <c r="RHK4" s="50"/>
      <c r="RHY4" s="48"/>
      <c r="RHZ4"/>
      <c r="RIA4" s="50"/>
      <c r="RIO4" s="48"/>
      <c r="RIP4"/>
      <c r="RIQ4" s="50"/>
      <c r="RJE4" s="48"/>
      <c r="RJF4"/>
      <c r="RJG4" s="50"/>
      <c r="RJU4" s="48"/>
      <c r="RJV4"/>
      <c r="RJW4" s="50"/>
      <c r="RKK4" s="48"/>
      <c r="RKL4"/>
      <c r="RKM4" s="50"/>
      <c r="RLA4" s="48"/>
      <c r="RLB4"/>
      <c r="RLC4" s="50"/>
      <c r="RLQ4" s="48"/>
      <c r="RLR4"/>
      <c r="RLS4" s="50"/>
      <c r="RMG4" s="48"/>
      <c r="RMH4"/>
      <c r="RMI4" s="50"/>
      <c r="RMW4" s="48"/>
      <c r="RMX4"/>
      <c r="RMY4" s="50"/>
      <c r="RNM4" s="48"/>
      <c r="RNN4"/>
      <c r="RNO4" s="50"/>
      <c r="ROC4" s="48"/>
      <c r="ROD4"/>
      <c r="ROE4" s="50"/>
      <c r="ROS4" s="48"/>
      <c r="ROT4"/>
      <c r="ROU4" s="50"/>
      <c r="RPI4" s="48"/>
      <c r="RPJ4"/>
      <c r="RPK4" s="50"/>
      <c r="RPY4" s="48"/>
      <c r="RPZ4"/>
      <c r="RQA4" s="50"/>
      <c r="RQO4" s="48"/>
      <c r="RQP4"/>
      <c r="RQQ4" s="50"/>
      <c r="RRE4" s="48"/>
      <c r="RRF4"/>
      <c r="RRG4" s="50"/>
      <c r="RRU4" s="48"/>
      <c r="RRV4"/>
      <c r="RRW4" s="50"/>
      <c r="RSK4" s="48"/>
      <c r="RSL4"/>
      <c r="RSM4" s="50"/>
      <c r="RTA4" s="48"/>
      <c r="RTB4"/>
      <c r="RTC4" s="50"/>
      <c r="RTQ4" s="48"/>
      <c r="RTR4"/>
      <c r="RTS4" s="50"/>
      <c r="RUG4" s="48"/>
      <c r="RUH4"/>
      <c r="RUI4" s="50"/>
      <c r="RUW4" s="48"/>
      <c r="RUX4"/>
      <c r="RUY4" s="50"/>
      <c r="RVM4" s="48"/>
      <c r="RVN4"/>
      <c r="RVO4" s="50"/>
      <c r="RWC4" s="48"/>
      <c r="RWD4"/>
      <c r="RWE4" s="50"/>
      <c r="RWS4" s="48"/>
      <c r="RWT4"/>
      <c r="RWU4" s="50"/>
      <c r="RXI4" s="48"/>
      <c r="RXJ4"/>
      <c r="RXK4" s="50"/>
      <c r="RXY4" s="48"/>
      <c r="RXZ4"/>
      <c r="RYA4" s="50"/>
      <c r="RYO4" s="48"/>
      <c r="RYP4"/>
      <c r="RYQ4" s="50"/>
      <c r="RZE4" s="48"/>
      <c r="RZF4"/>
      <c r="RZG4" s="50"/>
      <c r="RZU4" s="48"/>
      <c r="RZV4"/>
      <c r="RZW4" s="50"/>
      <c r="SAK4" s="48"/>
      <c r="SAL4"/>
      <c r="SAM4" s="50"/>
      <c r="SBA4" s="48"/>
      <c r="SBB4"/>
      <c r="SBC4" s="50"/>
      <c r="SBQ4" s="48"/>
      <c r="SBR4"/>
      <c r="SBS4" s="50"/>
      <c r="SCG4" s="48"/>
      <c r="SCH4"/>
      <c r="SCI4" s="50"/>
      <c r="SCW4" s="48"/>
      <c r="SCX4"/>
      <c r="SCY4" s="50"/>
      <c r="SDM4" s="48"/>
      <c r="SDN4"/>
      <c r="SDO4" s="50"/>
      <c r="SEC4" s="48"/>
      <c r="SED4"/>
      <c r="SEE4" s="50"/>
      <c r="SES4" s="48"/>
      <c r="SET4"/>
      <c r="SEU4" s="50"/>
      <c r="SFI4" s="48"/>
      <c r="SFJ4"/>
      <c r="SFK4" s="50"/>
      <c r="SFY4" s="48"/>
      <c r="SFZ4"/>
      <c r="SGA4" s="50"/>
      <c r="SGO4" s="48"/>
      <c r="SGP4"/>
      <c r="SGQ4" s="50"/>
      <c r="SHE4" s="48"/>
      <c r="SHF4"/>
      <c r="SHG4" s="50"/>
      <c r="SHU4" s="48"/>
      <c r="SHV4"/>
      <c r="SHW4" s="50"/>
      <c r="SIK4" s="48"/>
      <c r="SIL4"/>
      <c r="SIM4" s="50"/>
      <c r="SJA4" s="48"/>
      <c r="SJB4"/>
      <c r="SJC4" s="50"/>
      <c r="SJQ4" s="48"/>
      <c r="SJR4"/>
      <c r="SJS4" s="50"/>
      <c r="SKG4" s="48"/>
      <c r="SKH4"/>
      <c r="SKI4" s="50"/>
      <c r="SKW4" s="48"/>
      <c r="SKX4"/>
      <c r="SKY4" s="50"/>
      <c r="SLM4" s="48"/>
      <c r="SLN4"/>
      <c r="SLO4" s="50"/>
      <c r="SMC4" s="48"/>
      <c r="SMD4"/>
      <c r="SME4" s="50"/>
      <c r="SMS4" s="48"/>
      <c r="SMT4"/>
      <c r="SMU4" s="50"/>
      <c r="SNI4" s="48"/>
      <c r="SNJ4"/>
      <c r="SNK4" s="50"/>
      <c r="SNY4" s="48"/>
      <c r="SNZ4"/>
      <c r="SOA4" s="50"/>
      <c r="SOO4" s="48"/>
      <c r="SOP4"/>
      <c r="SOQ4" s="50"/>
      <c r="SPE4" s="48"/>
      <c r="SPF4"/>
      <c r="SPG4" s="50"/>
      <c r="SPU4" s="48"/>
      <c r="SPV4"/>
      <c r="SPW4" s="50"/>
      <c r="SQK4" s="48"/>
      <c r="SQL4"/>
      <c r="SQM4" s="50"/>
      <c r="SRA4" s="48"/>
      <c r="SRB4"/>
      <c r="SRC4" s="50"/>
      <c r="SRQ4" s="48"/>
      <c r="SRR4"/>
      <c r="SRS4" s="50"/>
      <c r="SSG4" s="48"/>
      <c r="SSH4"/>
      <c r="SSI4" s="50"/>
      <c r="SSW4" s="48"/>
      <c r="SSX4"/>
      <c r="SSY4" s="50"/>
      <c r="STM4" s="48"/>
      <c r="STN4"/>
      <c r="STO4" s="50"/>
      <c r="SUC4" s="48"/>
      <c r="SUD4"/>
      <c r="SUE4" s="50"/>
      <c r="SUS4" s="48"/>
      <c r="SUT4"/>
      <c r="SUU4" s="50"/>
      <c r="SVI4" s="48"/>
      <c r="SVJ4"/>
      <c r="SVK4" s="50"/>
      <c r="SVY4" s="48"/>
      <c r="SVZ4"/>
      <c r="SWA4" s="50"/>
      <c r="SWO4" s="48"/>
      <c r="SWP4"/>
      <c r="SWQ4" s="50"/>
      <c r="SXE4" s="48"/>
      <c r="SXF4"/>
      <c r="SXG4" s="50"/>
      <c r="SXU4" s="48"/>
      <c r="SXV4"/>
      <c r="SXW4" s="50"/>
      <c r="SYK4" s="48"/>
      <c r="SYL4"/>
      <c r="SYM4" s="50"/>
      <c r="SZA4" s="48"/>
      <c r="SZB4"/>
      <c r="SZC4" s="50"/>
      <c r="SZQ4" s="48"/>
      <c r="SZR4"/>
      <c r="SZS4" s="50"/>
      <c r="TAG4" s="48"/>
      <c r="TAH4"/>
      <c r="TAI4" s="50"/>
      <c r="TAW4" s="48"/>
      <c r="TAX4"/>
      <c r="TAY4" s="50"/>
      <c r="TBM4" s="48"/>
      <c r="TBN4"/>
      <c r="TBO4" s="50"/>
      <c r="TCC4" s="48"/>
      <c r="TCD4"/>
      <c r="TCE4" s="50"/>
      <c r="TCS4" s="48"/>
      <c r="TCT4"/>
      <c r="TCU4" s="50"/>
      <c r="TDI4" s="48"/>
      <c r="TDJ4"/>
      <c r="TDK4" s="50"/>
      <c r="TDY4" s="48"/>
      <c r="TDZ4"/>
      <c r="TEA4" s="50"/>
      <c r="TEO4" s="48"/>
      <c r="TEP4"/>
      <c r="TEQ4" s="50"/>
      <c r="TFE4" s="48"/>
      <c r="TFF4"/>
      <c r="TFG4" s="50"/>
      <c r="TFU4" s="48"/>
      <c r="TFV4"/>
      <c r="TFW4" s="50"/>
      <c r="TGK4" s="48"/>
      <c r="TGL4"/>
      <c r="TGM4" s="50"/>
      <c r="THA4" s="48"/>
      <c r="THB4"/>
      <c r="THC4" s="50"/>
      <c r="THQ4" s="48"/>
      <c r="THR4"/>
      <c r="THS4" s="50"/>
      <c r="TIG4" s="48"/>
      <c r="TIH4"/>
      <c r="TII4" s="50"/>
      <c r="TIW4" s="48"/>
      <c r="TIX4"/>
      <c r="TIY4" s="50"/>
      <c r="TJM4" s="48"/>
      <c r="TJN4"/>
      <c r="TJO4" s="50"/>
      <c r="TKC4" s="48"/>
      <c r="TKD4"/>
      <c r="TKE4" s="50"/>
      <c r="TKS4" s="48"/>
      <c r="TKT4"/>
      <c r="TKU4" s="50"/>
      <c r="TLI4" s="48"/>
      <c r="TLJ4"/>
      <c r="TLK4" s="50"/>
      <c r="TLY4" s="48"/>
      <c r="TLZ4"/>
      <c r="TMA4" s="50"/>
      <c r="TMO4" s="48"/>
      <c r="TMP4"/>
      <c r="TMQ4" s="50"/>
      <c r="TNE4" s="48"/>
      <c r="TNF4"/>
      <c r="TNG4" s="50"/>
      <c r="TNU4" s="48"/>
      <c r="TNV4"/>
      <c r="TNW4" s="50"/>
      <c r="TOK4" s="48"/>
      <c r="TOL4"/>
      <c r="TOM4" s="50"/>
      <c r="TPA4" s="48"/>
      <c r="TPB4"/>
      <c r="TPC4" s="50"/>
      <c r="TPQ4" s="48"/>
      <c r="TPR4"/>
      <c r="TPS4" s="50"/>
      <c r="TQG4" s="48"/>
      <c r="TQH4"/>
      <c r="TQI4" s="50"/>
      <c r="TQW4" s="48"/>
      <c r="TQX4"/>
      <c r="TQY4" s="50"/>
      <c r="TRM4" s="48"/>
      <c r="TRN4"/>
      <c r="TRO4" s="50"/>
      <c r="TSC4" s="48"/>
      <c r="TSD4"/>
      <c r="TSE4" s="50"/>
      <c r="TSS4" s="48"/>
      <c r="TST4"/>
      <c r="TSU4" s="50"/>
      <c r="TTI4" s="48"/>
      <c r="TTJ4"/>
      <c r="TTK4" s="50"/>
      <c r="TTY4" s="48"/>
      <c r="TTZ4"/>
      <c r="TUA4" s="50"/>
      <c r="TUO4" s="48"/>
      <c r="TUP4"/>
      <c r="TUQ4" s="50"/>
      <c r="TVE4" s="48"/>
      <c r="TVF4"/>
      <c r="TVG4" s="50"/>
      <c r="TVU4" s="48"/>
      <c r="TVV4"/>
      <c r="TVW4" s="50"/>
      <c r="TWK4" s="48"/>
      <c r="TWL4"/>
      <c r="TWM4" s="50"/>
      <c r="TXA4" s="48"/>
      <c r="TXB4"/>
      <c r="TXC4" s="50"/>
      <c r="TXQ4" s="48"/>
      <c r="TXR4"/>
      <c r="TXS4" s="50"/>
      <c r="TYG4" s="48"/>
      <c r="TYH4"/>
      <c r="TYI4" s="50"/>
      <c r="TYW4" s="48"/>
      <c r="TYX4"/>
      <c r="TYY4" s="50"/>
      <c r="TZM4" s="48"/>
      <c r="TZN4"/>
      <c r="TZO4" s="50"/>
      <c r="UAC4" s="48"/>
      <c r="UAD4"/>
      <c r="UAE4" s="50"/>
      <c r="UAS4" s="48"/>
      <c r="UAT4"/>
      <c r="UAU4" s="50"/>
      <c r="UBI4" s="48"/>
      <c r="UBJ4"/>
      <c r="UBK4" s="50"/>
      <c r="UBY4" s="48"/>
      <c r="UBZ4"/>
      <c r="UCA4" s="50"/>
      <c r="UCO4" s="48"/>
      <c r="UCP4"/>
      <c r="UCQ4" s="50"/>
      <c r="UDE4" s="48"/>
      <c r="UDF4"/>
      <c r="UDG4" s="50"/>
      <c r="UDU4" s="48"/>
      <c r="UDV4"/>
      <c r="UDW4" s="50"/>
      <c r="UEK4" s="48"/>
      <c r="UEL4"/>
      <c r="UEM4" s="50"/>
      <c r="UFA4" s="48"/>
      <c r="UFB4"/>
      <c r="UFC4" s="50"/>
      <c r="UFQ4" s="48"/>
      <c r="UFR4"/>
      <c r="UFS4" s="50"/>
      <c r="UGG4" s="48"/>
      <c r="UGH4"/>
      <c r="UGI4" s="50"/>
      <c r="UGW4" s="48"/>
      <c r="UGX4"/>
      <c r="UGY4" s="50"/>
      <c r="UHM4" s="48"/>
      <c r="UHN4"/>
      <c r="UHO4" s="50"/>
      <c r="UIC4" s="48"/>
      <c r="UID4"/>
      <c r="UIE4" s="50"/>
      <c r="UIS4" s="48"/>
      <c r="UIT4"/>
      <c r="UIU4" s="50"/>
      <c r="UJI4" s="48"/>
      <c r="UJJ4"/>
      <c r="UJK4" s="50"/>
      <c r="UJY4" s="48"/>
      <c r="UJZ4"/>
      <c r="UKA4" s="50"/>
      <c r="UKO4" s="48"/>
      <c r="UKP4"/>
      <c r="UKQ4" s="50"/>
      <c r="ULE4" s="48"/>
      <c r="ULF4"/>
      <c r="ULG4" s="50"/>
      <c r="ULU4" s="48"/>
      <c r="ULV4"/>
      <c r="ULW4" s="50"/>
      <c r="UMK4" s="48"/>
      <c r="UML4"/>
      <c r="UMM4" s="50"/>
      <c r="UNA4" s="48"/>
      <c r="UNB4"/>
      <c r="UNC4" s="50"/>
      <c r="UNQ4" s="48"/>
      <c r="UNR4"/>
      <c r="UNS4" s="50"/>
      <c r="UOG4" s="48"/>
      <c r="UOH4"/>
      <c r="UOI4" s="50"/>
      <c r="UOW4" s="48"/>
      <c r="UOX4"/>
      <c r="UOY4" s="50"/>
      <c r="UPM4" s="48"/>
      <c r="UPN4"/>
      <c r="UPO4" s="50"/>
      <c r="UQC4" s="48"/>
      <c r="UQD4"/>
      <c r="UQE4" s="50"/>
      <c r="UQS4" s="48"/>
      <c r="UQT4"/>
      <c r="UQU4" s="50"/>
      <c r="URI4" s="48"/>
      <c r="URJ4"/>
      <c r="URK4" s="50"/>
      <c r="URY4" s="48"/>
      <c r="URZ4"/>
      <c r="USA4" s="50"/>
      <c r="USO4" s="48"/>
      <c r="USP4"/>
      <c r="USQ4" s="50"/>
      <c r="UTE4" s="48"/>
      <c r="UTF4"/>
      <c r="UTG4" s="50"/>
      <c r="UTU4" s="48"/>
      <c r="UTV4"/>
      <c r="UTW4" s="50"/>
      <c r="UUK4" s="48"/>
      <c r="UUL4"/>
      <c r="UUM4" s="50"/>
      <c r="UVA4" s="48"/>
      <c r="UVB4"/>
      <c r="UVC4" s="50"/>
      <c r="UVQ4" s="48"/>
      <c r="UVR4"/>
      <c r="UVS4" s="50"/>
      <c r="UWG4" s="48"/>
      <c r="UWH4"/>
      <c r="UWI4" s="50"/>
      <c r="UWW4" s="48"/>
      <c r="UWX4"/>
      <c r="UWY4" s="50"/>
      <c r="UXM4" s="48"/>
      <c r="UXN4"/>
      <c r="UXO4" s="50"/>
      <c r="UYC4" s="48"/>
      <c r="UYD4"/>
      <c r="UYE4" s="50"/>
      <c r="UYS4" s="48"/>
      <c r="UYT4"/>
      <c r="UYU4" s="50"/>
      <c r="UZI4" s="48"/>
      <c r="UZJ4"/>
      <c r="UZK4" s="50"/>
      <c r="UZY4" s="48"/>
      <c r="UZZ4"/>
      <c r="VAA4" s="50"/>
      <c r="VAO4" s="48"/>
      <c r="VAP4"/>
      <c r="VAQ4" s="50"/>
      <c r="VBE4" s="48"/>
      <c r="VBF4"/>
      <c r="VBG4" s="50"/>
      <c r="VBU4" s="48"/>
      <c r="VBV4"/>
      <c r="VBW4" s="50"/>
      <c r="VCK4" s="48"/>
      <c r="VCL4"/>
      <c r="VCM4" s="50"/>
      <c r="VDA4" s="48"/>
      <c r="VDB4"/>
      <c r="VDC4" s="50"/>
      <c r="VDQ4" s="48"/>
      <c r="VDR4"/>
      <c r="VDS4" s="50"/>
      <c r="VEG4" s="48"/>
      <c r="VEH4"/>
      <c r="VEI4" s="50"/>
      <c r="VEW4" s="48"/>
      <c r="VEX4"/>
      <c r="VEY4" s="50"/>
      <c r="VFM4" s="48"/>
      <c r="VFN4"/>
      <c r="VFO4" s="50"/>
      <c r="VGC4" s="48"/>
      <c r="VGD4"/>
      <c r="VGE4" s="50"/>
      <c r="VGS4" s="48"/>
      <c r="VGT4"/>
      <c r="VGU4" s="50"/>
      <c r="VHI4" s="48"/>
      <c r="VHJ4"/>
      <c r="VHK4" s="50"/>
      <c r="VHY4" s="48"/>
      <c r="VHZ4"/>
      <c r="VIA4" s="50"/>
      <c r="VIO4" s="48"/>
      <c r="VIP4"/>
      <c r="VIQ4" s="50"/>
      <c r="VJE4" s="48"/>
      <c r="VJF4"/>
      <c r="VJG4" s="50"/>
      <c r="VJU4" s="48"/>
      <c r="VJV4"/>
      <c r="VJW4" s="50"/>
      <c r="VKK4" s="48"/>
      <c r="VKL4"/>
      <c r="VKM4" s="50"/>
      <c r="VLA4" s="48"/>
      <c r="VLB4"/>
      <c r="VLC4" s="50"/>
      <c r="VLQ4" s="48"/>
      <c r="VLR4"/>
      <c r="VLS4" s="50"/>
      <c r="VMG4" s="48"/>
      <c r="VMH4"/>
      <c r="VMI4" s="50"/>
      <c r="VMW4" s="48"/>
      <c r="VMX4"/>
      <c r="VMY4" s="50"/>
      <c r="VNM4" s="48"/>
      <c r="VNN4"/>
      <c r="VNO4" s="50"/>
      <c r="VOC4" s="48"/>
      <c r="VOD4"/>
      <c r="VOE4" s="50"/>
      <c r="VOS4" s="48"/>
      <c r="VOT4"/>
      <c r="VOU4" s="50"/>
      <c r="VPI4" s="48"/>
      <c r="VPJ4"/>
      <c r="VPK4" s="50"/>
      <c r="VPY4" s="48"/>
      <c r="VPZ4"/>
      <c r="VQA4" s="50"/>
      <c r="VQO4" s="48"/>
      <c r="VQP4"/>
      <c r="VQQ4" s="50"/>
      <c r="VRE4" s="48"/>
      <c r="VRF4"/>
      <c r="VRG4" s="50"/>
      <c r="VRU4" s="48"/>
      <c r="VRV4"/>
      <c r="VRW4" s="50"/>
      <c r="VSK4" s="48"/>
      <c r="VSL4"/>
      <c r="VSM4" s="50"/>
      <c r="VTA4" s="48"/>
      <c r="VTB4"/>
      <c r="VTC4" s="50"/>
      <c r="VTQ4" s="48"/>
      <c r="VTR4"/>
      <c r="VTS4" s="50"/>
      <c r="VUG4" s="48"/>
      <c r="VUH4"/>
      <c r="VUI4" s="50"/>
      <c r="VUW4" s="48"/>
      <c r="VUX4"/>
      <c r="VUY4" s="50"/>
      <c r="VVM4" s="48"/>
      <c r="VVN4"/>
      <c r="VVO4" s="50"/>
      <c r="VWC4" s="48"/>
      <c r="VWD4"/>
      <c r="VWE4" s="50"/>
      <c r="VWS4" s="48"/>
      <c r="VWT4"/>
      <c r="VWU4" s="50"/>
      <c r="VXI4" s="48"/>
      <c r="VXJ4"/>
      <c r="VXK4" s="50"/>
      <c r="VXY4" s="48"/>
      <c r="VXZ4"/>
      <c r="VYA4" s="50"/>
      <c r="VYO4" s="48"/>
      <c r="VYP4"/>
      <c r="VYQ4" s="50"/>
      <c r="VZE4" s="48"/>
      <c r="VZF4"/>
      <c r="VZG4" s="50"/>
      <c r="VZU4" s="48"/>
      <c r="VZV4"/>
      <c r="VZW4" s="50"/>
      <c r="WAK4" s="48"/>
      <c r="WAL4"/>
      <c r="WAM4" s="50"/>
      <c r="WBA4" s="48"/>
      <c r="WBB4"/>
      <c r="WBC4" s="50"/>
      <c r="WBQ4" s="48"/>
      <c r="WBR4"/>
      <c r="WBS4" s="50"/>
      <c r="WCG4" s="48"/>
      <c r="WCH4"/>
      <c r="WCI4" s="50"/>
      <c r="WCW4" s="48"/>
      <c r="WCX4"/>
      <c r="WCY4" s="50"/>
      <c r="WDM4" s="48"/>
      <c r="WDN4"/>
      <c r="WDO4" s="50"/>
      <c r="WEC4" s="48"/>
      <c r="WED4"/>
      <c r="WEE4" s="50"/>
      <c r="WES4" s="48"/>
      <c r="WET4"/>
      <c r="WEU4" s="50"/>
      <c r="WFI4" s="48"/>
      <c r="WFJ4"/>
      <c r="WFK4" s="50"/>
      <c r="WFY4" s="48"/>
      <c r="WFZ4"/>
      <c r="WGA4" s="50"/>
      <c r="WGO4" s="48"/>
      <c r="WGP4"/>
      <c r="WGQ4" s="50"/>
      <c r="WHE4" s="48"/>
      <c r="WHF4"/>
      <c r="WHG4" s="50"/>
      <c r="WHU4" s="48"/>
      <c r="WHV4"/>
      <c r="WHW4" s="50"/>
      <c r="WIK4" s="48"/>
      <c r="WIL4"/>
      <c r="WIM4" s="50"/>
      <c r="WJA4" s="48"/>
      <c r="WJB4"/>
      <c r="WJC4" s="50"/>
      <c r="WJQ4" s="48"/>
      <c r="WJR4"/>
      <c r="WJS4" s="50"/>
      <c r="WKG4" s="48"/>
      <c r="WKH4"/>
      <c r="WKI4" s="50"/>
      <c r="WKW4" s="48"/>
      <c r="WKX4"/>
      <c r="WKY4" s="50"/>
      <c r="WLM4" s="48"/>
      <c r="WLN4"/>
      <c r="WLO4" s="50"/>
      <c r="WMC4" s="48"/>
      <c r="WMD4"/>
      <c r="WME4" s="50"/>
      <c r="WMS4" s="48"/>
      <c r="WMT4"/>
      <c r="WMU4" s="50"/>
      <c r="WNI4" s="48"/>
      <c r="WNJ4"/>
      <c r="WNK4" s="50"/>
      <c r="WNY4" s="48"/>
      <c r="WNZ4"/>
      <c r="WOA4" s="50"/>
      <c r="WOO4" s="48"/>
      <c r="WOP4"/>
      <c r="WOQ4" s="50"/>
      <c r="WPE4" s="48"/>
      <c r="WPF4"/>
      <c r="WPG4" s="50"/>
      <c r="WPU4" s="48"/>
      <c r="WPV4"/>
      <c r="WPW4" s="50"/>
      <c r="WQK4" s="48"/>
      <c r="WQL4"/>
      <c r="WQM4" s="50"/>
      <c r="WRA4" s="48"/>
      <c r="WRB4"/>
      <c r="WRC4" s="50"/>
      <c r="WRQ4" s="48"/>
      <c r="WRR4"/>
      <c r="WRS4" s="50"/>
      <c r="WSG4" s="48"/>
      <c r="WSH4"/>
      <c r="WSI4" s="50"/>
      <c r="WSW4" s="48"/>
      <c r="WSX4"/>
      <c r="WSY4" s="50"/>
      <c r="WTM4" s="48"/>
      <c r="WTN4"/>
      <c r="WTO4" s="50"/>
      <c r="WUC4" s="48"/>
      <c r="WUD4"/>
      <c r="WUE4" s="50"/>
      <c r="WUS4" s="48"/>
      <c r="WUT4"/>
      <c r="WUU4" s="50"/>
      <c r="WVI4" s="48"/>
      <c r="WVJ4"/>
      <c r="WVK4" s="50"/>
      <c r="WVY4" s="48"/>
      <c r="WVZ4"/>
      <c r="WWA4" s="50"/>
      <c r="WWO4" s="48"/>
      <c r="WWP4"/>
      <c r="WWQ4" s="50"/>
      <c r="WXE4" s="48"/>
      <c r="WXF4"/>
      <c r="WXG4" s="50"/>
      <c r="WXU4" s="48"/>
      <c r="WXV4"/>
      <c r="WXW4" s="50"/>
      <c r="WYK4" s="48"/>
      <c r="WYL4"/>
      <c r="WYM4" s="50"/>
      <c r="WZA4" s="48"/>
      <c r="WZB4"/>
      <c r="WZC4" s="50"/>
      <c r="WZQ4" s="48"/>
      <c r="WZR4"/>
      <c r="WZS4" s="50"/>
      <c r="XAG4" s="48"/>
      <c r="XAH4"/>
      <c r="XAI4" s="50"/>
      <c r="XAW4" s="48"/>
      <c r="XAX4"/>
      <c r="XAY4" s="50"/>
      <c r="XBM4" s="48"/>
      <c r="XBN4"/>
      <c r="XBO4" s="50"/>
      <c r="XCC4" s="48"/>
      <c r="XCD4"/>
      <c r="XCE4" s="50"/>
      <c r="XCS4" s="48"/>
      <c r="XCT4"/>
      <c r="XCU4" s="50"/>
      <c r="XDI4" s="48"/>
      <c r="XDJ4"/>
      <c r="XDK4" s="50"/>
      <c r="XDY4" s="48"/>
      <c r="XDZ4"/>
      <c r="XEA4" s="50"/>
      <c r="XEO4" s="48"/>
      <c r="XEP4"/>
      <c r="XEQ4" s="50"/>
    </row>
    <row r="5" spans="1:1011 1025:2035 2049:3059 3073:4083 4097:5107 5121:6131 6145:7155 7169:8179 8193:9203 9217:10227 10241:11251 11265:12275 12289:13299 13313:14323 14337:15347 15361:16371" x14ac:dyDescent="0.25">
      <c r="A5" s="48" t="s">
        <v>60</v>
      </c>
      <c r="B5">
        <v>2022</v>
      </c>
      <c r="C5" s="50" t="s">
        <v>177</v>
      </c>
      <c r="D5" s="7">
        <v>153.80000000000001</v>
      </c>
      <c r="E5" s="7">
        <v>217.2</v>
      </c>
      <c r="F5" s="7">
        <v>169.6</v>
      </c>
      <c r="G5" s="7">
        <v>165.4</v>
      </c>
      <c r="H5" s="7">
        <v>208.1</v>
      </c>
      <c r="I5" s="7">
        <v>165.8</v>
      </c>
      <c r="J5" s="7">
        <v>167.3</v>
      </c>
      <c r="K5" s="7">
        <v>164.6</v>
      </c>
      <c r="L5" s="7">
        <v>119.1</v>
      </c>
      <c r="M5" s="7">
        <v>188.9</v>
      </c>
      <c r="N5" s="7">
        <v>174.2</v>
      </c>
      <c r="O5" s="7">
        <v>181.9</v>
      </c>
      <c r="P5" s="7">
        <v>172.4</v>
      </c>
    </row>
    <row r="6" spans="1:1011 1025:2035 2049:3059 3073:4083 4097:5107 5121:6131 6145:7155 7169:8179 8193:9203 9217:10227 10241:11251 11265:12275 12289:13299 13313:14323 14337:15347 15361:16371" x14ac:dyDescent="0.25">
      <c r="A6" s="48" t="s">
        <v>85</v>
      </c>
      <c r="B6">
        <v>2022</v>
      </c>
      <c r="C6" s="50" t="s">
        <v>177</v>
      </c>
      <c r="D6" s="7">
        <v>157.5</v>
      </c>
      <c r="E6" s="7">
        <v>223.4</v>
      </c>
      <c r="F6" s="7">
        <v>172.8</v>
      </c>
      <c r="G6" s="7">
        <v>166.4</v>
      </c>
      <c r="H6" s="7">
        <v>188.6</v>
      </c>
      <c r="I6" s="7">
        <v>174.1</v>
      </c>
      <c r="J6" s="7">
        <v>211.5</v>
      </c>
      <c r="K6" s="7">
        <v>163.6</v>
      </c>
      <c r="L6" s="7">
        <v>121.4</v>
      </c>
      <c r="M6" s="7">
        <v>183.5</v>
      </c>
      <c r="N6" s="7">
        <v>159.1</v>
      </c>
      <c r="O6" s="7">
        <v>186.3</v>
      </c>
      <c r="P6" s="7">
        <v>179.3</v>
      </c>
    </row>
    <row r="7" spans="1:1011 1025:2035 2049:3059 3073:4083 4097:5107 5121:6131 6145:7155 7169:8179 8193:9203 9217:10227 10241:11251 11265:12275 12289:13299 13313:14323 14337:15347 15361:16371" x14ac:dyDescent="0.25">
      <c r="A7" s="48" t="s">
        <v>104</v>
      </c>
      <c r="B7">
        <v>2022</v>
      </c>
      <c r="C7" s="50" t="s">
        <v>177</v>
      </c>
      <c r="D7" s="7">
        <v>155</v>
      </c>
      <c r="E7" s="7">
        <v>219.4</v>
      </c>
      <c r="F7" s="7">
        <v>170.8</v>
      </c>
      <c r="G7" s="7">
        <v>165.8</v>
      </c>
      <c r="H7" s="7">
        <v>200.9</v>
      </c>
      <c r="I7" s="7">
        <v>169.7</v>
      </c>
      <c r="J7" s="7">
        <v>182.3</v>
      </c>
      <c r="K7" s="7">
        <v>164.3</v>
      </c>
      <c r="L7" s="7">
        <v>119.9</v>
      </c>
      <c r="M7" s="7">
        <v>187.1</v>
      </c>
      <c r="N7" s="7">
        <v>167.9</v>
      </c>
      <c r="O7" s="7">
        <v>183.9</v>
      </c>
      <c r="P7" s="7">
        <v>174.9</v>
      </c>
    </row>
    <row r="8" spans="1:1011 1025:2035 2049:3059 3073:4083 4097:5107 5121:6131 6145:7155 7169:8179 8193:9203 9217:10227 10241:11251 11265:12275 12289:13299 13313:14323 14337:15347 15361:16371" x14ac:dyDescent="0.25">
      <c r="A8" s="48" t="s">
        <v>60</v>
      </c>
      <c r="B8">
        <v>2022</v>
      </c>
      <c r="C8" s="50" t="s">
        <v>194</v>
      </c>
      <c r="D8" s="7">
        <v>155.19999999999999</v>
      </c>
      <c r="E8" s="7">
        <v>210.8</v>
      </c>
      <c r="F8" s="7">
        <v>174.3</v>
      </c>
      <c r="G8" s="7">
        <v>166.3</v>
      </c>
      <c r="H8" s="7">
        <v>202.2</v>
      </c>
      <c r="I8" s="7">
        <v>169.6</v>
      </c>
      <c r="J8" s="7">
        <v>168.6</v>
      </c>
      <c r="K8" s="7">
        <v>164.4</v>
      </c>
      <c r="L8" s="7">
        <v>119.2</v>
      </c>
      <c r="M8" s="7">
        <v>191.8</v>
      </c>
      <c r="N8" s="7">
        <v>174.5</v>
      </c>
      <c r="O8" s="7">
        <v>183.1</v>
      </c>
      <c r="P8" s="7">
        <v>172.5</v>
      </c>
    </row>
    <row r="9" spans="1:1011 1025:2035 2049:3059 3073:4083 4097:5107 5121:6131 6145:7155 7169:8179 8193:9203 9217:10227 10241:11251 11265:12275 12289:13299 13313:14323 14337:15347 15361:16371" x14ac:dyDescent="0.25">
      <c r="A9" s="48" t="s">
        <v>85</v>
      </c>
      <c r="B9">
        <v>2022</v>
      </c>
      <c r="C9" s="50" t="s">
        <v>194</v>
      </c>
      <c r="D9" s="7">
        <v>159.30000000000001</v>
      </c>
      <c r="E9" s="7">
        <v>217.1</v>
      </c>
      <c r="F9" s="7">
        <v>176.6</v>
      </c>
      <c r="G9" s="7">
        <v>167.1</v>
      </c>
      <c r="H9" s="7">
        <v>184.8</v>
      </c>
      <c r="I9" s="7">
        <v>179.5</v>
      </c>
      <c r="J9" s="7">
        <v>208.5</v>
      </c>
      <c r="K9" s="7">
        <v>164</v>
      </c>
      <c r="L9" s="7">
        <v>121.5</v>
      </c>
      <c r="M9" s="7">
        <v>186.3</v>
      </c>
      <c r="N9" s="7">
        <v>159.80000000000001</v>
      </c>
      <c r="O9" s="7">
        <v>187.7</v>
      </c>
      <c r="P9" s="7">
        <v>179.4</v>
      </c>
    </row>
    <row r="10" spans="1:1011 1025:2035 2049:3059 3073:4083 4097:5107 5121:6131 6145:7155 7169:8179 8193:9203 9217:10227 10241:11251 11265:12275 12289:13299 13313:14323 14337:15347 15361:16371" x14ac:dyDescent="0.25">
      <c r="A10" s="48" t="s">
        <v>104</v>
      </c>
      <c r="B10">
        <v>2022</v>
      </c>
      <c r="C10" s="50" t="s">
        <v>194</v>
      </c>
      <c r="D10" s="7">
        <v>156.5</v>
      </c>
      <c r="E10" s="7">
        <v>213</v>
      </c>
      <c r="F10" s="7">
        <v>175.2</v>
      </c>
      <c r="G10" s="7">
        <v>166.6</v>
      </c>
      <c r="H10" s="7">
        <v>195.8</v>
      </c>
      <c r="I10" s="7">
        <v>174.2</v>
      </c>
      <c r="J10" s="7">
        <v>182.1</v>
      </c>
      <c r="K10" s="7">
        <v>164.3</v>
      </c>
      <c r="L10" s="7">
        <v>120</v>
      </c>
      <c r="M10" s="7">
        <v>190</v>
      </c>
      <c r="N10" s="7">
        <v>168.4</v>
      </c>
      <c r="O10" s="7">
        <v>185.2</v>
      </c>
      <c r="P10" s="7">
        <v>175</v>
      </c>
    </row>
    <row r="11" spans="1:1011 1025:2035 2049:3059 3073:4083 4097:5107 5121:6131 6145:7155 7169:8179 8193:9203 9217:10227 10241:11251 11265:12275 12289:13299 13313:14323 14337:15347 15361:16371" x14ac:dyDescent="0.25">
      <c r="A11" s="48" t="s">
        <v>60</v>
      </c>
      <c r="B11">
        <v>2022</v>
      </c>
      <c r="C11" s="50" t="s">
        <v>213</v>
      </c>
      <c r="D11" s="7">
        <v>159.5</v>
      </c>
      <c r="E11" s="7">
        <v>204.1</v>
      </c>
      <c r="F11" s="7">
        <v>168.3</v>
      </c>
      <c r="G11" s="7">
        <v>167.9</v>
      </c>
      <c r="H11" s="7">
        <v>198.1</v>
      </c>
      <c r="I11" s="7">
        <v>169.2</v>
      </c>
      <c r="J11" s="7">
        <v>173.1</v>
      </c>
      <c r="K11" s="7">
        <v>167.1</v>
      </c>
      <c r="L11" s="7">
        <v>120.2</v>
      </c>
      <c r="M11" s="7">
        <v>195.6</v>
      </c>
      <c r="N11" s="7">
        <v>174.8</v>
      </c>
      <c r="O11" s="7">
        <v>184</v>
      </c>
      <c r="P11" s="7">
        <v>173.9</v>
      </c>
    </row>
    <row r="12" spans="1:1011 1025:2035 2049:3059 3073:4083 4097:5107 5121:6131 6145:7155 7169:8179 8193:9203 9217:10227 10241:11251 11265:12275 12289:13299 13313:14323 14337:15347 15361:16371" x14ac:dyDescent="0.25">
      <c r="A12" s="48" t="s">
        <v>85</v>
      </c>
      <c r="B12">
        <v>2022</v>
      </c>
      <c r="C12" s="50" t="s">
        <v>213</v>
      </c>
      <c r="D12" s="7">
        <v>162.1</v>
      </c>
      <c r="E12" s="7">
        <v>210.9</v>
      </c>
      <c r="F12" s="7">
        <v>170.6</v>
      </c>
      <c r="G12" s="7">
        <v>168.4</v>
      </c>
      <c r="H12" s="7">
        <v>182.5</v>
      </c>
      <c r="I12" s="7">
        <v>177.1</v>
      </c>
      <c r="J12" s="7">
        <v>213.1</v>
      </c>
      <c r="K12" s="7">
        <v>167.3</v>
      </c>
      <c r="L12" s="7">
        <v>122.2</v>
      </c>
      <c r="M12" s="7">
        <v>189.7</v>
      </c>
      <c r="N12" s="7">
        <v>160.5</v>
      </c>
      <c r="O12" s="7">
        <v>188.9</v>
      </c>
      <c r="P12" s="7">
        <v>180.4</v>
      </c>
    </row>
    <row r="13" spans="1:1011 1025:2035 2049:3059 3073:4083 4097:5107 5121:6131 6145:7155 7169:8179 8193:9203 9217:10227 10241:11251 11265:12275 12289:13299 13313:14323 14337:15347 15361:16371" x14ac:dyDescent="0.25">
      <c r="A13" s="48" t="s">
        <v>104</v>
      </c>
      <c r="B13">
        <v>2022</v>
      </c>
      <c r="C13" s="50" t="s">
        <v>213</v>
      </c>
      <c r="D13" s="7">
        <v>160.30000000000001</v>
      </c>
      <c r="E13" s="7">
        <v>206.5</v>
      </c>
      <c r="F13" s="7">
        <v>169.2</v>
      </c>
      <c r="G13" s="7">
        <v>168.1</v>
      </c>
      <c r="H13" s="7">
        <v>192.4</v>
      </c>
      <c r="I13" s="7">
        <v>172.9</v>
      </c>
      <c r="J13" s="7">
        <v>186.7</v>
      </c>
      <c r="K13" s="7">
        <v>167.2</v>
      </c>
      <c r="L13" s="7">
        <v>120.9</v>
      </c>
      <c r="M13" s="7">
        <v>193.6</v>
      </c>
      <c r="N13" s="7">
        <v>168.8</v>
      </c>
      <c r="O13" s="7">
        <v>186.3</v>
      </c>
      <c r="P13" s="7">
        <v>176.3</v>
      </c>
    </row>
    <row r="14" spans="1:1011 1025:2035 2049:3059 3073:4083 4097:5107 5121:6131 6145:7155 7169:8179 8193:9203 9217:10227 10241:11251 11265:12275 12289:13299 13313:14323 14337:15347 15361:16371" x14ac:dyDescent="0.25">
      <c r="A14" s="48" t="s">
        <v>60</v>
      </c>
      <c r="B14">
        <v>2022</v>
      </c>
      <c r="C14" s="50" t="s">
        <v>228</v>
      </c>
      <c r="D14" s="7">
        <v>162.9</v>
      </c>
      <c r="E14" s="7">
        <v>206.7</v>
      </c>
      <c r="F14" s="7">
        <v>169</v>
      </c>
      <c r="G14" s="7">
        <v>169.5</v>
      </c>
      <c r="H14" s="7">
        <v>194.1</v>
      </c>
      <c r="I14" s="7">
        <v>164.1</v>
      </c>
      <c r="J14" s="7">
        <v>176.9</v>
      </c>
      <c r="K14" s="7">
        <v>169</v>
      </c>
      <c r="L14" s="7">
        <v>120.8</v>
      </c>
      <c r="M14" s="7">
        <v>199.1</v>
      </c>
      <c r="N14" s="7">
        <v>175.4</v>
      </c>
      <c r="O14" s="7">
        <v>184.8</v>
      </c>
      <c r="P14" s="7">
        <v>175.5</v>
      </c>
    </row>
    <row r="15" spans="1:1011 1025:2035 2049:3059 3073:4083 4097:5107 5121:6131 6145:7155 7169:8179 8193:9203 9217:10227 10241:11251 11265:12275 12289:13299 13313:14323 14337:15347 15361:16371" x14ac:dyDescent="0.25">
      <c r="A15" s="48" t="s">
        <v>85</v>
      </c>
      <c r="B15">
        <v>2022</v>
      </c>
      <c r="C15" s="50" t="s">
        <v>228</v>
      </c>
      <c r="D15" s="7">
        <v>164.9</v>
      </c>
      <c r="E15" s="7">
        <v>213.7</v>
      </c>
      <c r="F15" s="7">
        <v>170.9</v>
      </c>
      <c r="G15" s="7">
        <v>170.1</v>
      </c>
      <c r="H15" s="7">
        <v>179.3</v>
      </c>
      <c r="I15" s="7">
        <v>167.5</v>
      </c>
      <c r="J15" s="7">
        <v>220.8</v>
      </c>
      <c r="K15" s="7">
        <v>169.2</v>
      </c>
      <c r="L15" s="7">
        <v>123.1</v>
      </c>
      <c r="M15" s="7">
        <v>193.6</v>
      </c>
      <c r="N15" s="7">
        <v>161.1</v>
      </c>
      <c r="O15" s="7">
        <v>190.4</v>
      </c>
      <c r="P15" s="7">
        <v>181.8</v>
      </c>
    </row>
    <row r="16" spans="1:1011 1025:2035 2049:3059 3073:4083 4097:5107 5121:6131 6145:7155 7169:8179 8193:9203 9217:10227 10241:11251 11265:12275 12289:13299 13313:14323 14337:15347 15361:16371" x14ac:dyDescent="0.25">
      <c r="A16" s="48" t="s">
        <v>104</v>
      </c>
      <c r="B16">
        <v>2022</v>
      </c>
      <c r="C16" s="50" t="s">
        <v>228</v>
      </c>
      <c r="D16" s="7">
        <v>163.5</v>
      </c>
      <c r="E16" s="7">
        <v>209.2</v>
      </c>
      <c r="F16" s="7">
        <v>169.7</v>
      </c>
      <c r="G16" s="7">
        <v>169.7</v>
      </c>
      <c r="H16" s="7">
        <v>188.7</v>
      </c>
      <c r="I16" s="7">
        <v>165.7</v>
      </c>
      <c r="J16" s="7">
        <v>191.8</v>
      </c>
      <c r="K16" s="7">
        <v>169.1</v>
      </c>
      <c r="L16" s="7">
        <v>121.6</v>
      </c>
      <c r="M16" s="7">
        <v>197.3</v>
      </c>
      <c r="N16" s="7">
        <v>169.4</v>
      </c>
      <c r="O16" s="7">
        <v>187.4</v>
      </c>
      <c r="P16" s="7">
        <v>177.8</v>
      </c>
    </row>
    <row r="17" spans="1:16" x14ac:dyDescent="0.25">
      <c r="A17" s="48" t="s">
        <v>60</v>
      </c>
      <c r="B17">
        <v>2022</v>
      </c>
      <c r="C17" s="50" t="s">
        <v>238</v>
      </c>
      <c r="D17" s="7">
        <v>164.7</v>
      </c>
      <c r="E17" s="7">
        <v>208.8</v>
      </c>
      <c r="F17" s="7">
        <v>170.3</v>
      </c>
      <c r="G17" s="7">
        <v>170.9</v>
      </c>
      <c r="H17" s="7">
        <v>191.6</v>
      </c>
      <c r="I17" s="7">
        <v>162.19999999999999</v>
      </c>
      <c r="J17" s="7">
        <v>184.8</v>
      </c>
      <c r="K17" s="7">
        <v>169.7</v>
      </c>
      <c r="L17" s="7">
        <v>121.1</v>
      </c>
      <c r="M17" s="7">
        <v>201.6</v>
      </c>
      <c r="N17" s="7">
        <v>175.8</v>
      </c>
      <c r="O17" s="7">
        <v>185.6</v>
      </c>
      <c r="P17" s="7">
        <v>177.4</v>
      </c>
    </row>
    <row r="18" spans="1:16" x14ac:dyDescent="0.25">
      <c r="A18" s="48" t="s">
        <v>85</v>
      </c>
      <c r="B18">
        <v>2022</v>
      </c>
      <c r="C18" s="50" t="s">
        <v>238</v>
      </c>
      <c r="D18" s="7">
        <v>166.4</v>
      </c>
      <c r="E18" s="7">
        <v>214.9</v>
      </c>
      <c r="F18" s="7">
        <v>171.9</v>
      </c>
      <c r="G18" s="7">
        <v>171</v>
      </c>
      <c r="H18" s="7">
        <v>177.7</v>
      </c>
      <c r="I18" s="7">
        <v>165.7</v>
      </c>
      <c r="J18" s="7">
        <v>228.6</v>
      </c>
      <c r="K18" s="7">
        <v>169.9</v>
      </c>
      <c r="L18" s="7">
        <v>123.4</v>
      </c>
      <c r="M18" s="7">
        <v>196.4</v>
      </c>
      <c r="N18" s="7">
        <v>161.6</v>
      </c>
      <c r="O18" s="7">
        <v>191.5</v>
      </c>
      <c r="P18" s="7">
        <v>183.3</v>
      </c>
    </row>
    <row r="19" spans="1:16" x14ac:dyDescent="0.25">
      <c r="A19" s="48" t="s">
        <v>104</v>
      </c>
      <c r="B19">
        <v>2022</v>
      </c>
      <c r="C19" s="50" t="s">
        <v>238</v>
      </c>
      <c r="D19" s="7">
        <v>165.2</v>
      </c>
      <c r="E19" s="7">
        <v>210.9</v>
      </c>
      <c r="F19" s="7">
        <v>170.9</v>
      </c>
      <c r="G19" s="7">
        <v>170.9</v>
      </c>
      <c r="H19" s="7">
        <v>186.5</v>
      </c>
      <c r="I19" s="7">
        <v>163.80000000000001</v>
      </c>
      <c r="J19" s="7">
        <v>199.7</v>
      </c>
      <c r="K19" s="7">
        <v>169.8</v>
      </c>
      <c r="L19" s="7">
        <v>121.9</v>
      </c>
      <c r="M19" s="7">
        <v>199.9</v>
      </c>
      <c r="N19" s="7">
        <v>169.9</v>
      </c>
      <c r="O19" s="7">
        <v>188.3</v>
      </c>
      <c r="P19" s="7">
        <v>179.6</v>
      </c>
    </row>
    <row r="20" spans="1:16" x14ac:dyDescent="0.25">
      <c r="A20" s="48" t="s">
        <v>60</v>
      </c>
      <c r="B20">
        <v>2022</v>
      </c>
      <c r="C20" s="50" t="s">
        <v>264</v>
      </c>
      <c r="D20" s="7">
        <v>166.9</v>
      </c>
      <c r="E20" s="7">
        <v>207.2</v>
      </c>
      <c r="F20" s="7">
        <v>180.2</v>
      </c>
      <c r="G20" s="7">
        <v>172.3</v>
      </c>
      <c r="H20" s="7">
        <v>194</v>
      </c>
      <c r="I20" s="7">
        <v>159.1</v>
      </c>
      <c r="J20" s="7">
        <v>171.6</v>
      </c>
      <c r="K20" s="7">
        <v>170.2</v>
      </c>
      <c r="L20" s="7">
        <v>121.5</v>
      </c>
      <c r="M20" s="7">
        <v>204.8</v>
      </c>
      <c r="N20" s="7">
        <v>176.4</v>
      </c>
      <c r="O20" s="7">
        <v>186.9</v>
      </c>
      <c r="P20" s="7">
        <v>176.6</v>
      </c>
    </row>
    <row r="21" spans="1:16" x14ac:dyDescent="0.25">
      <c r="A21" s="48" t="s">
        <v>85</v>
      </c>
      <c r="B21">
        <v>2022</v>
      </c>
      <c r="C21" s="50" t="s">
        <v>264</v>
      </c>
      <c r="D21" s="7">
        <v>168.4</v>
      </c>
      <c r="E21" s="7">
        <v>213.4</v>
      </c>
      <c r="F21" s="7">
        <v>183.2</v>
      </c>
      <c r="G21" s="7">
        <v>172.3</v>
      </c>
      <c r="H21" s="7">
        <v>180</v>
      </c>
      <c r="I21" s="7">
        <v>162.6</v>
      </c>
      <c r="J21" s="7">
        <v>205.5</v>
      </c>
      <c r="K21" s="7">
        <v>171</v>
      </c>
      <c r="L21" s="7">
        <v>123.4</v>
      </c>
      <c r="M21" s="7">
        <v>198.8</v>
      </c>
      <c r="N21" s="7">
        <v>162.1</v>
      </c>
      <c r="O21" s="7">
        <v>192.4</v>
      </c>
      <c r="P21" s="7">
        <v>181.3</v>
      </c>
    </row>
    <row r="22" spans="1:16" x14ac:dyDescent="0.25">
      <c r="A22" s="48" t="s">
        <v>104</v>
      </c>
      <c r="B22">
        <v>2022</v>
      </c>
      <c r="C22" s="50" t="s">
        <v>264</v>
      </c>
      <c r="D22" s="7">
        <v>167.4</v>
      </c>
      <c r="E22" s="7">
        <v>209.4</v>
      </c>
      <c r="F22" s="7">
        <v>181.4</v>
      </c>
      <c r="G22" s="7">
        <v>172.3</v>
      </c>
      <c r="H22" s="7">
        <v>188.9</v>
      </c>
      <c r="I22" s="7">
        <v>160.69999999999999</v>
      </c>
      <c r="J22" s="7">
        <v>183.1</v>
      </c>
      <c r="K22" s="7">
        <v>170.5</v>
      </c>
      <c r="L22" s="7">
        <v>122.1</v>
      </c>
      <c r="M22" s="7">
        <v>202.8</v>
      </c>
      <c r="N22" s="7">
        <v>170.4</v>
      </c>
      <c r="O22" s="7">
        <v>189.5</v>
      </c>
      <c r="P22" s="7">
        <v>178.3</v>
      </c>
    </row>
    <row r="23" spans="1:16" x14ac:dyDescent="0.25">
      <c r="A23" s="48" t="s">
        <v>60</v>
      </c>
      <c r="B23">
        <v>2022</v>
      </c>
      <c r="C23" s="50" t="s">
        <v>273</v>
      </c>
      <c r="D23" s="7">
        <v>168.8</v>
      </c>
      <c r="E23" s="7">
        <v>206.9</v>
      </c>
      <c r="F23" s="7">
        <v>189.1</v>
      </c>
      <c r="G23" s="7">
        <v>173.4</v>
      </c>
      <c r="H23" s="7">
        <v>193.9</v>
      </c>
      <c r="I23" s="7">
        <v>156.69999999999999</v>
      </c>
      <c r="J23" s="7">
        <v>150.19999999999999</v>
      </c>
      <c r="K23" s="7">
        <v>170.5</v>
      </c>
      <c r="L23" s="7">
        <v>121.2</v>
      </c>
      <c r="M23" s="7">
        <v>207.5</v>
      </c>
      <c r="N23" s="7">
        <v>176.8</v>
      </c>
      <c r="O23" s="7">
        <v>187.7</v>
      </c>
      <c r="P23" s="7">
        <v>174.4</v>
      </c>
    </row>
    <row r="24" spans="1:16" x14ac:dyDescent="0.25">
      <c r="A24" s="48" t="s">
        <v>85</v>
      </c>
      <c r="B24">
        <v>2022</v>
      </c>
      <c r="C24" s="50" t="s">
        <v>273</v>
      </c>
      <c r="D24" s="7">
        <v>170.2</v>
      </c>
      <c r="E24" s="7">
        <v>212.9</v>
      </c>
      <c r="F24" s="7">
        <v>191.9</v>
      </c>
      <c r="G24" s="7">
        <v>173.9</v>
      </c>
      <c r="H24" s="7">
        <v>179.1</v>
      </c>
      <c r="I24" s="7">
        <v>159.5</v>
      </c>
      <c r="J24" s="7">
        <v>178.7</v>
      </c>
      <c r="K24" s="7">
        <v>171.3</v>
      </c>
      <c r="L24" s="7">
        <v>123.1</v>
      </c>
      <c r="M24" s="7">
        <v>200.5</v>
      </c>
      <c r="N24" s="7">
        <v>162.80000000000001</v>
      </c>
      <c r="O24" s="7">
        <v>193.3</v>
      </c>
      <c r="P24" s="7">
        <v>178.6</v>
      </c>
    </row>
    <row r="25" spans="1:16" x14ac:dyDescent="0.25">
      <c r="A25" s="48" t="s">
        <v>104</v>
      </c>
      <c r="B25">
        <v>2022</v>
      </c>
      <c r="C25" s="50" t="s">
        <v>273</v>
      </c>
      <c r="D25" s="7">
        <v>169.2</v>
      </c>
      <c r="E25" s="7">
        <v>209</v>
      </c>
      <c r="F25" s="7">
        <v>190.2</v>
      </c>
      <c r="G25" s="7">
        <v>173.6</v>
      </c>
      <c r="H25" s="7">
        <v>188.5</v>
      </c>
      <c r="I25" s="7">
        <v>158</v>
      </c>
      <c r="J25" s="7">
        <v>159.9</v>
      </c>
      <c r="K25" s="7">
        <v>170.8</v>
      </c>
      <c r="L25" s="7">
        <v>121.8</v>
      </c>
      <c r="M25" s="7">
        <v>205.2</v>
      </c>
      <c r="N25" s="7">
        <v>171</v>
      </c>
      <c r="O25" s="7">
        <v>190.3</v>
      </c>
      <c r="P25" s="7">
        <v>175.9</v>
      </c>
    </row>
    <row r="26" spans="1:16" x14ac:dyDescent="0.25">
      <c r="A26" s="48" t="s">
        <v>60</v>
      </c>
      <c r="B26">
        <v>2023</v>
      </c>
      <c r="C26" s="50" t="s">
        <v>62</v>
      </c>
      <c r="D26" s="7">
        <v>174</v>
      </c>
      <c r="E26" s="7">
        <v>208.3</v>
      </c>
      <c r="F26" s="7">
        <v>192.9</v>
      </c>
      <c r="G26" s="7">
        <v>174.3</v>
      </c>
      <c r="H26" s="7">
        <v>192.6</v>
      </c>
      <c r="I26" s="7">
        <v>156.30000000000001</v>
      </c>
      <c r="J26" s="7">
        <v>142.9</v>
      </c>
      <c r="K26" s="7">
        <v>170.7</v>
      </c>
      <c r="L26" s="7">
        <v>120.3</v>
      </c>
      <c r="M26" s="7">
        <v>210.5</v>
      </c>
      <c r="N26" s="7">
        <v>176.9</v>
      </c>
      <c r="O26" s="7">
        <v>188.5</v>
      </c>
      <c r="P26" s="7">
        <v>175</v>
      </c>
    </row>
    <row r="27" spans="1:16" x14ac:dyDescent="0.25">
      <c r="A27" s="48" t="s">
        <v>85</v>
      </c>
      <c r="B27">
        <v>2023</v>
      </c>
      <c r="C27" s="50" t="s">
        <v>62</v>
      </c>
      <c r="D27" s="7">
        <v>173.3</v>
      </c>
      <c r="E27" s="7">
        <v>215.2</v>
      </c>
      <c r="F27" s="7">
        <v>197</v>
      </c>
      <c r="G27" s="7">
        <v>175.2</v>
      </c>
      <c r="H27" s="7">
        <v>178</v>
      </c>
      <c r="I27" s="7">
        <v>160.5</v>
      </c>
      <c r="J27" s="7">
        <v>175.3</v>
      </c>
      <c r="K27" s="7">
        <v>171.2</v>
      </c>
      <c r="L27" s="7">
        <v>122.7</v>
      </c>
      <c r="M27" s="7">
        <v>204.3</v>
      </c>
      <c r="N27" s="7">
        <v>163.69999999999999</v>
      </c>
      <c r="O27" s="7">
        <v>194.3</v>
      </c>
      <c r="P27" s="7">
        <v>179.5</v>
      </c>
    </row>
    <row r="28" spans="1:16" x14ac:dyDescent="0.25">
      <c r="A28" s="48" t="s">
        <v>104</v>
      </c>
      <c r="B28">
        <v>2023</v>
      </c>
      <c r="C28" s="50" t="s">
        <v>62</v>
      </c>
      <c r="D28" s="7">
        <v>173.8</v>
      </c>
      <c r="E28" s="7">
        <v>210.7</v>
      </c>
      <c r="F28" s="7">
        <v>194.5</v>
      </c>
      <c r="G28" s="7">
        <v>174.6</v>
      </c>
      <c r="H28" s="7">
        <v>187.2</v>
      </c>
      <c r="I28" s="7">
        <v>158.30000000000001</v>
      </c>
      <c r="J28" s="7">
        <v>153.9</v>
      </c>
      <c r="K28" s="7">
        <v>170.9</v>
      </c>
      <c r="L28" s="7">
        <v>121.1</v>
      </c>
      <c r="M28" s="7">
        <v>208.4</v>
      </c>
      <c r="N28" s="7">
        <v>171.4</v>
      </c>
      <c r="O28" s="7">
        <v>191.2</v>
      </c>
      <c r="P28" s="7">
        <v>176.7</v>
      </c>
    </row>
    <row r="29" spans="1:16" x14ac:dyDescent="0.25">
      <c r="A29" s="48" t="s">
        <v>60</v>
      </c>
      <c r="B29">
        <v>2023</v>
      </c>
      <c r="C29" s="50" t="s">
        <v>116</v>
      </c>
      <c r="D29" s="7">
        <v>174.2</v>
      </c>
      <c r="E29" s="7">
        <v>205.2</v>
      </c>
      <c r="F29" s="7">
        <v>173.9</v>
      </c>
      <c r="G29" s="7">
        <v>177</v>
      </c>
      <c r="H29" s="7">
        <v>183.4</v>
      </c>
      <c r="I29" s="7">
        <v>167.2</v>
      </c>
      <c r="J29" s="7">
        <v>140.9</v>
      </c>
      <c r="K29" s="7">
        <v>170.4</v>
      </c>
      <c r="L29" s="7">
        <v>119.1</v>
      </c>
      <c r="M29" s="7">
        <v>212.1</v>
      </c>
      <c r="N29" s="7">
        <v>177.6</v>
      </c>
      <c r="O29" s="7">
        <v>189.9</v>
      </c>
      <c r="P29" s="7">
        <v>174.8</v>
      </c>
    </row>
    <row r="30" spans="1:16" x14ac:dyDescent="0.25">
      <c r="A30" s="48" t="s">
        <v>85</v>
      </c>
      <c r="B30">
        <v>2023</v>
      </c>
      <c r="C30" s="50" t="s">
        <v>116</v>
      </c>
      <c r="D30" s="7">
        <v>174.7</v>
      </c>
      <c r="E30" s="7">
        <v>212.2</v>
      </c>
      <c r="F30" s="7">
        <v>177.2</v>
      </c>
      <c r="G30" s="7">
        <v>177.9</v>
      </c>
      <c r="H30" s="7">
        <v>172.2</v>
      </c>
      <c r="I30" s="7">
        <v>172.1</v>
      </c>
      <c r="J30" s="7">
        <v>175.8</v>
      </c>
      <c r="K30" s="7">
        <v>172.2</v>
      </c>
      <c r="L30" s="7">
        <v>121.9</v>
      </c>
      <c r="M30" s="7">
        <v>204.8</v>
      </c>
      <c r="N30" s="7">
        <v>164.9</v>
      </c>
      <c r="O30" s="7">
        <v>196.6</v>
      </c>
      <c r="P30" s="7">
        <v>180.7</v>
      </c>
    </row>
    <row r="31" spans="1:16" x14ac:dyDescent="0.25">
      <c r="A31" s="48" t="s">
        <v>104</v>
      </c>
      <c r="B31">
        <v>2023</v>
      </c>
      <c r="C31" s="50" t="s">
        <v>116</v>
      </c>
      <c r="D31" s="7">
        <v>174.4</v>
      </c>
      <c r="E31" s="7">
        <v>207.7</v>
      </c>
      <c r="F31" s="7">
        <v>175.2</v>
      </c>
      <c r="G31" s="7">
        <v>177.3</v>
      </c>
      <c r="H31" s="7">
        <v>179.3</v>
      </c>
      <c r="I31" s="7">
        <v>169.5</v>
      </c>
      <c r="J31" s="7">
        <v>152.69999999999999</v>
      </c>
      <c r="K31" s="7">
        <v>171</v>
      </c>
      <c r="L31" s="7">
        <v>120</v>
      </c>
      <c r="M31" s="7">
        <v>209.7</v>
      </c>
      <c r="N31" s="7">
        <v>172.3</v>
      </c>
      <c r="O31" s="7">
        <v>193</v>
      </c>
      <c r="P31" s="7">
        <v>177</v>
      </c>
    </row>
    <row r="32" spans="1:16" x14ac:dyDescent="0.25">
      <c r="A32" s="48" t="s">
        <v>60</v>
      </c>
      <c r="B32">
        <v>2023</v>
      </c>
      <c r="C32" s="50" t="s">
        <v>138</v>
      </c>
      <c r="D32" s="7">
        <v>174.3</v>
      </c>
      <c r="E32" s="7">
        <v>205.2</v>
      </c>
      <c r="F32" s="7">
        <v>173.9</v>
      </c>
      <c r="G32" s="7">
        <v>177</v>
      </c>
      <c r="H32" s="7">
        <v>183.3</v>
      </c>
      <c r="I32" s="7">
        <v>167.2</v>
      </c>
      <c r="J32" s="7">
        <v>140.9</v>
      </c>
      <c r="K32" s="7">
        <v>170.5</v>
      </c>
      <c r="L32" s="7">
        <v>119.1</v>
      </c>
      <c r="M32" s="7">
        <v>212.1</v>
      </c>
      <c r="N32" s="7">
        <v>177.6</v>
      </c>
      <c r="O32" s="7">
        <v>189.9</v>
      </c>
      <c r="P32" s="7">
        <v>174.8</v>
      </c>
    </row>
    <row r="33" spans="1:16" x14ac:dyDescent="0.25">
      <c r="A33" s="48" t="s">
        <v>85</v>
      </c>
      <c r="B33">
        <v>2023</v>
      </c>
      <c r="C33" s="50" t="s">
        <v>138</v>
      </c>
      <c r="D33" s="7">
        <v>174.7</v>
      </c>
      <c r="E33" s="7">
        <v>212.2</v>
      </c>
      <c r="F33" s="7">
        <v>177.2</v>
      </c>
      <c r="G33" s="7">
        <v>177.9</v>
      </c>
      <c r="H33" s="7">
        <v>172.2</v>
      </c>
      <c r="I33" s="7">
        <v>172.1</v>
      </c>
      <c r="J33" s="7">
        <v>175.9</v>
      </c>
      <c r="K33" s="7">
        <v>172.2</v>
      </c>
      <c r="L33" s="7">
        <v>121.9</v>
      </c>
      <c r="M33" s="7">
        <v>204.8</v>
      </c>
      <c r="N33" s="7">
        <v>164.9</v>
      </c>
      <c r="O33" s="7">
        <v>196.6</v>
      </c>
      <c r="P33" s="7">
        <v>180.8</v>
      </c>
    </row>
    <row r="34" spans="1:16" x14ac:dyDescent="0.25">
      <c r="A34" s="48" t="s">
        <v>104</v>
      </c>
      <c r="B34">
        <v>2023</v>
      </c>
      <c r="C34" s="50" t="s">
        <v>138</v>
      </c>
      <c r="D34" s="7">
        <v>174.4</v>
      </c>
      <c r="E34" s="7">
        <v>207.7</v>
      </c>
      <c r="F34" s="7">
        <v>175.2</v>
      </c>
      <c r="G34" s="7">
        <v>177.3</v>
      </c>
      <c r="H34" s="7">
        <v>179.2</v>
      </c>
      <c r="I34" s="7">
        <v>169.5</v>
      </c>
      <c r="J34" s="7">
        <v>152.80000000000001</v>
      </c>
      <c r="K34" s="7">
        <v>171.1</v>
      </c>
      <c r="L34" s="7">
        <v>120</v>
      </c>
      <c r="M34" s="7">
        <v>209.7</v>
      </c>
      <c r="N34" s="7">
        <v>172.3</v>
      </c>
      <c r="O34" s="7">
        <v>193</v>
      </c>
      <c r="P34" s="7">
        <v>177</v>
      </c>
    </row>
    <row r="35" spans="1:16" x14ac:dyDescent="0.25">
      <c r="A35" s="48" t="s">
        <v>60</v>
      </c>
      <c r="B35">
        <v>2023</v>
      </c>
      <c r="C35" s="50" t="s">
        <v>154</v>
      </c>
      <c r="D35" s="7">
        <v>173.3</v>
      </c>
      <c r="E35" s="7">
        <v>206.9</v>
      </c>
      <c r="F35" s="7">
        <v>167.9</v>
      </c>
      <c r="G35" s="7">
        <v>178.2</v>
      </c>
      <c r="H35" s="7">
        <v>178.5</v>
      </c>
      <c r="I35" s="7">
        <v>173.7</v>
      </c>
      <c r="J35" s="7">
        <v>142.80000000000001</v>
      </c>
      <c r="K35" s="7">
        <v>172.8</v>
      </c>
      <c r="L35" s="7">
        <v>120.4</v>
      </c>
      <c r="M35" s="7">
        <v>215.5</v>
      </c>
      <c r="N35" s="7">
        <v>178.2</v>
      </c>
      <c r="O35" s="7">
        <v>190.5</v>
      </c>
      <c r="P35" s="7">
        <v>175.5</v>
      </c>
    </row>
    <row r="36" spans="1:16" x14ac:dyDescent="0.25">
      <c r="A36" s="48" t="s">
        <v>85</v>
      </c>
      <c r="B36">
        <v>2023</v>
      </c>
      <c r="C36" s="50" t="s">
        <v>154</v>
      </c>
      <c r="D36" s="7">
        <v>174.8</v>
      </c>
      <c r="E36" s="7">
        <v>213.7</v>
      </c>
      <c r="F36" s="7">
        <v>172.4</v>
      </c>
      <c r="G36" s="7">
        <v>178.8</v>
      </c>
      <c r="H36" s="7">
        <v>168.7</v>
      </c>
      <c r="I36" s="7">
        <v>179.2</v>
      </c>
      <c r="J36" s="7">
        <v>179.9</v>
      </c>
      <c r="K36" s="7">
        <v>174.7</v>
      </c>
      <c r="L36" s="7">
        <v>123.1</v>
      </c>
      <c r="M36" s="7">
        <v>207.8</v>
      </c>
      <c r="N36" s="7">
        <v>165.5</v>
      </c>
      <c r="O36" s="7">
        <v>197</v>
      </c>
      <c r="P36" s="7">
        <v>182.1</v>
      </c>
    </row>
    <row r="37" spans="1:16" x14ac:dyDescent="0.25">
      <c r="A37" s="48" t="s">
        <v>104</v>
      </c>
      <c r="B37">
        <v>2023</v>
      </c>
      <c r="C37" s="50" t="s">
        <v>154</v>
      </c>
      <c r="D37" s="7">
        <v>173.8</v>
      </c>
      <c r="E37" s="7">
        <v>209.3</v>
      </c>
      <c r="F37" s="7">
        <v>169.6</v>
      </c>
      <c r="G37" s="7">
        <v>178.4</v>
      </c>
      <c r="H37" s="7">
        <v>174.9</v>
      </c>
      <c r="I37" s="7">
        <v>176.3</v>
      </c>
      <c r="J37" s="7">
        <v>155.4</v>
      </c>
      <c r="K37" s="7">
        <v>173.4</v>
      </c>
      <c r="L37" s="7">
        <v>121.3</v>
      </c>
      <c r="M37" s="7">
        <v>212.9</v>
      </c>
      <c r="N37" s="7">
        <v>172.9</v>
      </c>
      <c r="O37" s="7">
        <v>193.5</v>
      </c>
      <c r="P37" s="7">
        <v>177.9</v>
      </c>
    </row>
    <row r="38" spans="1:16" x14ac:dyDescent="0.25">
      <c r="A38" s="48" t="s">
        <v>60</v>
      </c>
      <c r="B38">
        <v>2023</v>
      </c>
      <c r="C38" s="50" t="s">
        <v>167</v>
      </c>
      <c r="D38" s="7">
        <v>173.2</v>
      </c>
      <c r="E38" s="7">
        <v>211.5</v>
      </c>
      <c r="F38" s="7">
        <v>171</v>
      </c>
      <c r="G38" s="7">
        <v>179.6</v>
      </c>
      <c r="H38" s="7">
        <v>173.3</v>
      </c>
      <c r="I38" s="7">
        <v>169</v>
      </c>
      <c r="J38" s="7">
        <v>148.69999999999999</v>
      </c>
      <c r="K38" s="7">
        <v>174.9</v>
      </c>
      <c r="L38" s="7">
        <v>121.9</v>
      </c>
      <c r="M38" s="7">
        <v>221</v>
      </c>
      <c r="N38" s="7">
        <v>178.7</v>
      </c>
      <c r="O38" s="7">
        <v>191.1</v>
      </c>
      <c r="P38" s="7">
        <v>176.8</v>
      </c>
    </row>
    <row r="39" spans="1:16" x14ac:dyDescent="0.25">
      <c r="A39" s="48" t="s">
        <v>85</v>
      </c>
      <c r="B39">
        <v>2023</v>
      </c>
      <c r="C39" s="50" t="s">
        <v>167</v>
      </c>
      <c r="D39" s="7">
        <v>174.7</v>
      </c>
      <c r="E39" s="7">
        <v>219.4</v>
      </c>
      <c r="F39" s="7">
        <v>176.7</v>
      </c>
      <c r="G39" s="7">
        <v>179.4</v>
      </c>
      <c r="H39" s="7">
        <v>164.4</v>
      </c>
      <c r="I39" s="7">
        <v>175.8</v>
      </c>
      <c r="J39" s="7">
        <v>185</v>
      </c>
      <c r="K39" s="7">
        <v>176.9</v>
      </c>
      <c r="L39" s="7">
        <v>124.2</v>
      </c>
      <c r="M39" s="7">
        <v>211.9</v>
      </c>
      <c r="N39" s="7">
        <v>165.9</v>
      </c>
      <c r="O39" s="7">
        <v>197.7</v>
      </c>
      <c r="P39" s="7">
        <v>183.1</v>
      </c>
    </row>
    <row r="40" spans="1:16" x14ac:dyDescent="0.25">
      <c r="A40" s="48" t="s">
        <v>104</v>
      </c>
      <c r="B40">
        <v>2023</v>
      </c>
      <c r="C40" s="50" t="s">
        <v>167</v>
      </c>
      <c r="D40" s="7">
        <v>173.7</v>
      </c>
      <c r="E40" s="7">
        <v>214.3</v>
      </c>
      <c r="F40" s="7">
        <v>173.2</v>
      </c>
      <c r="G40" s="7">
        <v>179.5</v>
      </c>
      <c r="H40" s="7">
        <v>170</v>
      </c>
      <c r="I40" s="7">
        <v>172.2</v>
      </c>
      <c r="J40" s="7">
        <v>161</v>
      </c>
      <c r="K40" s="7">
        <v>175.6</v>
      </c>
      <c r="L40" s="7">
        <v>122.7</v>
      </c>
      <c r="M40" s="7">
        <v>218</v>
      </c>
      <c r="N40" s="7">
        <v>173.4</v>
      </c>
      <c r="O40" s="7">
        <v>194.2</v>
      </c>
      <c r="P40" s="7">
        <v>179.1</v>
      </c>
    </row>
  </sheetData>
  <autoFilter ref="A1:P40" xr:uid="{41F73A11-B275-4468-86D4-4545C024ABF9}"/>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1 5 6 a 5 d - a 8 1 c - 4 5 7 d - 9 1 a c - e 9 2 b e 1 d 9 d 7 3 d "   x m l n s = " h t t p : / / s c h e m a s . m i c r o s o f t . c o m / D a t a M a s h u p " > A A A A A E 8 E A A B Q S w M E F A A C A A g A j Y X G 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I 2 F x 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h c Z Y V q o 4 Z k g B A A A 3 B A A A E w A c A E Z v c m 1 1 b G F z L 1 N l Y 3 R p b 2 4 x L m 0 g o h g A K K A U A A A A A A A A A A A A A A A A A A A A A A A A A A A A h d N N a 4 M w G M D x u + B 3 C O l F I U g T 1 7 0 V D 8 V u s M M G w / Y 0 R 3 H 6 r A 3 E p C S x a y n 9 7 r N I G Y M 9 z I M v / 4 T E H 6 K D 2 k u j S T F c + T Q M w s B t K g s N G d G Z U q s n 3 c j q f I b 9 a r n 1 Z j X b W q l E S i I e U 5 I R B T 4 M S H 8 U p r M 1 9 C V 3 u 2 R u 6 q 4 F 7 a N H q S D J j f b 9 g 4 t o f l 8 u H V h X F l 0 r P X m W b m O r c m 6 + t D J V 4 8 r / d k x q t 6 M x e 5 u D k v 0 C Y D P K K C O 5 U V 2 r X Z a O G X n Q t W m k X m d c T A Q j r 5 3 x U P i D g u z n N n k x G t 5 j N r z 5 i O a b S q + B L A 5 b O J s W 1 U c / Z 2 E r 7 T 6 N b Y f V z 4 M u G p T s e K R D 5 f 3 u v h 8 h H v b + x M i l C 6 S n S L 9 C + g T p 1 0 i / Q f o t 0 u + Q z s f Y A C b m G J l j Z o 6 h O a b m G J t j b o 7 B O S Y X m F y g 3 x q T C 0 w u M L n A 5 A K T C 0 w u M L n A 5 O l v + S k O A 6 n / + k W m 3 1 B L A Q I t A B Q A A g A I A I 2 F x l g P C f 8 d p Q A A A P Y A A A A S A A A A A A A A A A A A A A A A A A A A A A B D b 2 5 m a W c v U G F j a 2 F n Z S 5 4 b W x Q S w E C L Q A U A A I A C A C N h c Z Y D 8 r p q 6 Q A A A D p A A A A E w A A A A A A A A A A A A A A A A D x A A A A W 0 N v b n R l b n R f V H l w Z X N d L n h t b F B L A Q I t A B Q A A g A I A I 2 F x l h W q j h m S A E A A D c E A A A T A A A A A A A A A A A A A A A A A O I B A A B G b 3 J t d W x h c y 9 T Z W N 0 a W 9 u M S 5 t U E s F B g A A A A A D A A M A w g A A A H 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e A A A A A A A A w R 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B b G x f S W 5 k a W F f S W 5 k Z X h f V X B 0 b 1 9 B c H J p b D I z J T I w K D E p P C 9 J d G V t U G F 0 a D 4 8 L 0 l 0 Z W 1 M b 2 N h d G l v b j 4 8 U 3 R h Y m x l R W 5 0 c m l l c z 4 8 R W 5 0 c n k g V H l w Z T 0 i S X N Q c m l 2 Y X R l I i B W Y W x 1 Z T 0 i b D A i I C 8 + P E V u d H J 5 I F R 5 c G U 9 I l F 1 Z X J 5 S U Q i I F Z h b H V l P S J z N D I 1 M j k 2 N j U t Y j M 1 M y 0 0 Z W M x L W J i M m U t Z j R k M m J j O T d j M T A 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J b m R p Y V 9 J b m R l e F 9 V c H R v X 0 F w c m l s M j N f X z E i I C 8 + P E V u d H J 5 I F R 5 c G U 9 I k Z p b G x l Z E N v b X B s Z X R l U m V z d W x 0 V G 9 X b 3 J r c 2 h l Z X Q i I F Z h b H V l P S J s M 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1 0 i I C 8 + P E V u d H J 5 I F R 5 c G U 9 I k Z p b G x D b 2 x 1 b W 5 U e X B l c y I g V m F s d W U 9 I n N C Z 1 l H Q m d Z R 0 J n W U d C Z 1 l H Q m d Z R 0 J n W U d C Z 1 l H Q m d Z R 0 J n W U d C Z 1 l H I i A v P j x F b n R y e S B U e X B l P S J G a W x s T G F z d F V w Z G F 0 Z W Q i I F Z h b H V l P S J k M j A y N C 0 w N i 0 w N l Q x M T o x N D o y N i 4 2 O T g 0 O T Y 0 W i I g L z 4 8 R W 5 0 c n k g V H l w Z T 0 i R m l s b E V y c m 9 y Q 2 9 1 b n Q i I F Z h b H V l P S J s M C I g L z 4 8 R W 5 0 c n k g V H l w Z T 0 i R m l s b E V y c m 9 y Q 2 9 k Z S I g V m F s d W U 9 I n N V b m t u b 3 d u I i A v P j x F b n R y e S B U e X B l P S J G a W x s Q 2 9 1 b n Q i I F Z h b H V l P S J s M z c z I i A v P j x F b n R y e S B U e X B l P S J B Z G R l Z F R v R G F 0 Y U 1 v Z G V s I i B W Y W x 1 Z T 0 i b D A 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K S 9 B d X R v U m V t b 3 Z l Z E N v b H V t b n M x L n t D b 2 x 1 b W 4 x L D B 9 J n F 1 b 3 Q 7 L C Z x d W 9 0 O 1 N l Y 3 R p b 2 4 x L 0 F s b F 9 J b m R p Y V 9 J b m R l e F 9 V c H R v X 0 F w c m l s M j M g K D E p L 0 F 1 d G 9 S Z W 1 v d m V k Q 2 9 s d W 1 u c z E u e 0 N v b H V t b j I s M X 0 m c X V v d D s s J n F 1 b 3 Q 7 U 2 V j d G l v b j E v Q W x s X 0 l u Z G l h X 0 l u Z G V 4 X 1 V w d G 9 f Q X B y a W w y M y A o M S k v Q X V 0 b 1 J l b W 9 2 Z W R D b 2 x 1 b W 5 z M S 5 7 Q 2 9 s d W 1 u M y w y f S Z x d W 9 0 O y w m c X V v d D t T Z W N 0 a W 9 u M S 9 B b G x f S W 5 k a W F f S W 5 k Z X h f V X B 0 b 1 9 B c H J p b D I z I C g x K S 9 B d X R v U m V t b 3 Z l Z E N v b H V t b n M x L n t D b 2 x 1 b W 4 0 L D N 9 J n F 1 b 3 Q 7 L C Z x d W 9 0 O 1 N l Y 3 R p b 2 4 x L 0 F s b F 9 J b m R p Y V 9 J b m R l e F 9 V c H R v X 0 F w c m l s M j M g K D E p L 0 F 1 d G 9 S Z W 1 v d m V k Q 2 9 s d W 1 u c z E u e 0 N v b H V t b j U s N H 0 m c X V v d D s s J n F 1 b 3 Q 7 U 2 V j d G l v b j E v Q W x s X 0 l u Z G l h X 0 l u Z G V 4 X 1 V w d G 9 f Q X B y a W w y M y A o M S k v Q X V 0 b 1 J l b W 9 2 Z W R D b 2 x 1 b W 5 z M S 5 7 Q 2 9 s d W 1 u N i w 1 f S Z x d W 9 0 O y w m c X V v d D t T Z W N 0 a W 9 u M S 9 B b G x f S W 5 k a W F f S W 5 k Z X h f V X B 0 b 1 9 B c H J p b D I z I C g x K S 9 B d X R v U m V t b 3 Z l Z E N v b H V t b n M x L n t D b 2 x 1 b W 4 3 L D Z 9 J n F 1 b 3 Q 7 L C Z x d W 9 0 O 1 N l Y 3 R p b 2 4 x L 0 F s b F 9 J b m R p Y V 9 J b m R l e F 9 V c H R v X 0 F w c m l s M j M g K D E p L 0 F 1 d G 9 S Z W 1 v d m V k Q 2 9 s d W 1 u c z E u e 0 N v b H V t b j g s N 3 0 m c X V v d D s s J n F 1 b 3 Q 7 U 2 V j d G l v b j E v Q W x s X 0 l u Z G l h X 0 l u Z G V 4 X 1 V w d G 9 f Q X B y a W w y M y A o M S k v Q X V 0 b 1 J l b W 9 2 Z W R D b 2 x 1 b W 5 z M S 5 7 Q 2 9 s d W 1 u O S w 4 f S Z x d W 9 0 O y w m c X V v d D t T Z W N 0 a W 9 u M S 9 B b G x f S W 5 k a W F f S W 5 k Z X h f V X B 0 b 1 9 B c H J p b D I z I C g x K S 9 B d X R v U m V t b 3 Z l Z E N v b H V t b n M x L n t D b 2 x 1 b W 4 x M C w 5 f S Z x d W 9 0 O y w m c X V v d D t T Z W N 0 a W 9 u M S 9 B b G x f S W 5 k a W F f S W 5 k Z X h f V X B 0 b 1 9 B c H J p b D I z I C g x K S 9 B d X R v U m V t b 3 Z l Z E N v b H V t b n M x L n t D b 2 x 1 b W 4 x M S w x M H 0 m c X V v d D s s J n F 1 b 3 Q 7 U 2 V j d G l v b j E v Q W x s X 0 l u Z G l h X 0 l u Z G V 4 X 1 V w d G 9 f Q X B y a W w y M y A o M S k v Q X V 0 b 1 J l b W 9 2 Z W R D b 2 x 1 b W 5 z M S 5 7 Q 2 9 s d W 1 u M T I s M T F 9 J n F 1 b 3 Q 7 L C Z x d W 9 0 O 1 N l Y 3 R p b 2 4 x L 0 F s b F 9 J b m R p Y V 9 J b m R l e F 9 V c H R v X 0 F w c m l s M j M g K D E p L 0 F 1 d G 9 S Z W 1 v d m V k Q 2 9 s d W 1 u c z E u e 0 N v b H V t b j E z L D E y f S Z x d W 9 0 O y w m c X V v d D t T Z W N 0 a W 9 u M S 9 B b G x f S W 5 k a W F f S W 5 k Z X h f V X B 0 b 1 9 B c H J p b D I z I C g x K S 9 B d X R v U m V t b 3 Z l Z E N v b H V t b n M x L n t D b 2 x 1 b W 4 x N C w x M 3 0 m c X V v d D s s J n F 1 b 3 Q 7 U 2 V j d G l v b j E v Q W x s X 0 l u Z G l h X 0 l u Z G V 4 X 1 V w d G 9 f Q X B y a W w y M y A o M S k v Q X V 0 b 1 J l b W 9 2 Z W R D b 2 x 1 b W 5 z M S 5 7 Q 2 9 s d W 1 u M T U s M T R 9 J n F 1 b 3 Q 7 L C Z x d W 9 0 O 1 N l Y 3 R p b 2 4 x L 0 F s b F 9 J b m R p Y V 9 J b m R l e F 9 V c H R v X 0 F w c m l s M j M g K D E p L 0 F 1 d G 9 S Z W 1 v d m V k Q 2 9 s d W 1 u c z E u e 0 N v b H V t b j E 2 L D E 1 f S Z x d W 9 0 O y w m c X V v d D t T Z W N 0 a W 9 u M S 9 B b G x f S W 5 k a W F f S W 5 k Z X h f V X B 0 b 1 9 B c H J p b D I z I C g x K S 9 B d X R v U m V t b 3 Z l Z E N v b H V t b n M x L n t D b 2 x 1 b W 4 x N y w x N n 0 m c X V v d D s s J n F 1 b 3 Q 7 U 2 V j d G l v b j E v Q W x s X 0 l u Z G l h X 0 l u Z G V 4 X 1 V w d G 9 f Q X B y a W w y M y A o M S k v Q X V 0 b 1 J l b W 9 2 Z W R D b 2 x 1 b W 5 z M S 5 7 Q 2 9 s d W 1 u M T g s M T d 9 J n F 1 b 3 Q 7 L C Z x d W 9 0 O 1 N l Y 3 R p b 2 4 x L 0 F s b F 9 J b m R p Y V 9 J b m R l e F 9 V c H R v X 0 F w c m l s M j M g K D E p L 0 F 1 d G 9 S Z W 1 v d m V k Q 2 9 s d W 1 u c z E u e 0 N v b H V t b j E 5 L D E 4 f S Z x d W 9 0 O y w m c X V v d D t T Z W N 0 a W 9 u M S 9 B b G x f S W 5 k a W F f S W 5 k Z X h f V X B 0 b 1 9 B c H J p b D I z I C g x K S 9 B d X R v U m V t b 3 Z l Z E N v b H V t b n M x L n t D b 2 x 1 b W 4 y M C w x O X 0 m c X V v d D s s J n F 1 b 3 Q 7 U 2 V j d G l v b j E v Q W x s X 0 l u Z G l h X 0 l u Z G V 4 X 1 V w d G 9 f Q X B y a W w y M y A o M S k v Q X V 0 b 1 J l b W 9 2 Z W R D b 2 x 1 b W 5 z M S 5 7 Q 2 9 s d W 1 u M j E s M j B 9 J n F 1 b 3 Q 7 L C Z x d W 9 0 O 1 N l Y 3 R p b 2 4 x L 0 F s b F 9 J b m R p Y V 9 J b m R l e F 9 V c H R v X 0 F w c m l s M j M g K D E p L 0 F 1 d G 9 S Z W 1 v d m V k Q 2 9 s d W 1 u c z E u e 0 N v b H V t b j I y L D I x f S Z x d W 9 0 O y w m c X V v d D t T Z W N 0 a W 9 u M S 9 B b G x f S W 5 k a W F f S W 5 k Z X h f V X B 0 b 1 9 B c H J p b D I z I C g x K S 9 B d X R v U m V t b 3 Z l Z E N v b H V t b n M x L n t D b 2 x 1 b W 4 y M y w y M n 0 m c X V v d D s s J n F 1 b 3 Q 7 U 2 V j d G l v b j E v Q W x s X 0 l u Z G l h X 0 l u Z G V 4 X 1 V w d G 9 f Q X B y a W w y M y A o M S k v Q X V 0 b 1 J l b W 9 2 Z W R D b 2 x 1 b W 5 z M S 5 7 Q 2 9 s d W 1 u M j Q s M j N 9 J n F 1 b 3 Q 7 L C Z x d W 9 0 O 1 N l Y 3 R p b 2 4 x L 0 F s b F 9 J b m R p Y V 9 J b m R l e F 9 V c H R v X 0 F w c m l s M j M g K D E p L 0 F 1 d G 9 S Z W 1 v d m V k Q 2 9 s d W 1 u c z E u e 0 N v b H V t b j I 1 L D I 0 f S Z x d W 9 0 O y w m c X V v d D t T Z W N 0 a W 9 u M S 9 B b G x f S W 5 k a W F f S W 5 k Z X h f V X B 0 b 1 9 B c H J p b D I z I C g x K S 9 B d X R v U m V t b 3 Z l Z E N v b H V t b n M x L n t D b 2 x 1 b W 4 y N i w y N X 0 m c X V v d D s s J n F 1 b 3 Q 7 U 2 V j d G l v b j E v Q W x s X 0 l u Z G l h X 0 l u Z G V 4 X 1 V w d G 9 f Q X B y a W w y M y A o M S k v Q X V 0 b 1 J l b W 9 2 Z W R D b 2 x 1 b W 5 z M S 5 7 Q 2 9 s d W 1 u M j c s M j Z 9 J n F 1 b 3 Q 7 L C Z x d W 9 0 O 1 N l Y 3 R p b 2 4 x L 0 F s b F 9 J b m R p Y V 9 J b m R l e F 9 V c H R v X 0 F w c m l s M j M g K D E p L 0 F 1 d G 9 S Z W 1 v d m V k Q 2 9 s d W 1 u c z E u e 0 N v b H V t b j I 4 L D I 3 f S Z x d W 9 0 O y w m c X V v d D t T Z W N 0 a W 9 u M S 9 B b G x f S W 5 k a W F f S W 5 k Z X h f V X B 0 b 1 9 B c H J p b D I z I C g x K S 9 B d X R v U m V t b 3 Z l Z E N v b H V t b n M x L n t D b 2 x 1 b W 4 y O S w y O H 0 m c X V v d D s s J n F 1 b 3 Q 7 U 2 V j d G l v b j E v Q W x s X 0 l u Z G l h X 0 l u Z G V 4 X 1 V w d G 9 f Q X B y a W w y M y A o M S k v Q X V 0 b 1 J l b W 9 2 Z W R D b 2 x 1 b W 5 z M S 5 7 Q 2 9 s d W 1 u M z A s M j l 9 J n F 1 b 3 Q 7 X S w m c X V v d D t D b 2 x 1 b W 5 D b 3 V u d C Z x d W 9 0 O z o z M C w m c X V v d D t L Z X l D b 2 x 1 b W 5 O Y W 1 l c y Z x d W 9 0 O z p b X S w m c X V v d D t D b 2 x 1 b W 5 J Z G V u d G l 0 a W V z J n F 1 b 3 Q 7 O l s m c X V v d D t T Z W N 0 a W 9 u M S 9 B b G x f S W 5 k a W F f S W 5 k Z X h f V X B 0 b 1 9 B c H J p b D I z I C g x K S 9 B d X R v U m V t b 3 Z l Z E N v b H V t b n M x L n t D b 2 x 1 b W 4 x L D B 9 J n F 1 b 3 Q 7 L C Z x d W 9 0 O 1 N l Y 3 R p b 2 4 x L 0 F s b F 9 J b m R p Y V 9 J b m R l e F 9 V c H R v X 0 F w c m l s M j M g K D E p L 0 F 1 d G 9 S Z W 1 v d m V k Q 2 9 s d W 1 u c z E u e 0 N v b H V t b j I s M X 0 m c X V v d D s s J n F 1 b 3 Q 7 U 2 V j d G l v b j E v Q W x s X 0 l u Z G l h X 0 l u Z G V 4 X 1 V w d G 9 f Q X B y a W w y M y A o M S k v Q X V 0 b 1 J l b W 9 2 Z W R D b 2 x 1 b W 5 z M S 5 7 Q 2 9 s d W 1 u M y w y f S Z x d W 9 0 O y w m c X V v d D t T Z W N 0 a W 9 u M S 9 B b G x f S W 5 k a W F f S W 5 k Z X h f V X B 0 b 1 9 B c H J p b D I z I C g x K S 9 B d X R v U m V t b 3 Z l Z E N v b H V t b n M x L n t D b 2 x 1 b W 4 0 L D N 9 J n F 1 b 3 Q 7 L C Z x d W 9 0 O 1 N l Y 3 R p b 2 4 x L 0 F s b F 9 J b m R p Y V 9 J b m R l e F 9 V c H R v X 0 F w c m l s M j M g K D E p L 0 F 1 d G 9 S Z W 1 v d m V k Q 2 9 s d W 1 u c z E u e 0 N v b H V t b j U s N H 0 m c X V v d D s s J n F 1 b 3 Q 7 U 2 V j d G l v b j E v Q W x s X 0 l u Z G l h X 0 l u Z G V 4 X 1 V w d G 9 f Q X B y a W w y M y A o M S k v Q X V 0 b 1 J l b W 9 2 Z W R D b 2 x 1 b W 5 z M S 5 7 Q 2 9 s d W 1 u N i w 1 f S Z x d W 9 0 O y w m c X V v d D t T Z W N 0 a W 9 u M S 9 B b G x f S W 5 k a W F f S W 5 k Z X h f V X B 0 b 1 9 B c H J p b D I z I C g x K S 9 B d X R v U m V t b 3 Z l Z E N v b H V t b n M x L n t D b 2 x 1 b W 4 3 L D Z 9 J n F 1 b 3 Q 7 L C Z x d W 9 0 O 1 N l Y 3 R p b 2 4 x L 0 F s b F 9 J b m R p Y V 9 J b m R l e F 9 V c H R v X 0 F w c m l s M j M g K D E p L 0 F 1 d G 9 S Z W 1 v d m V k Q 2 9 s d W 1 u c z E u e 0 N v b H V t b j g s N 3 0 m c X V v d D s s J n F 1 b 3 Q 7 U 2 V j d G l v b j E v Q W x s X 0 l u Z G l h X 0 l u Z G V 4 X 1 V w d G 9 f Q X B y a W w y M y A o M S k v Q X V 0 b 1 J l b W 9 2 Z W R D b 2 x 1 b W 5 z M S 5 7 Q 2 9 s d W 1 u O S w 4 f S Z x d W 9 0 O y w m c X V v d D t T Z W N 0 a W 9 u M S 9 B b G x f S W 5 k a W F f S W 5 k Z X h f V X B 0 b 1 9 B c H J p b D I z I C g x K S 9 B d X R v U m V t b 3 Z l Z E N v b H V t b n M x L n t D b 2 x 1 b W 4 x M C w 5 f S Z x d W 9 0 O y w m c X V v d D t T Z W N 0 a W 9 u M S 9 B b G x f S W 5 k a W F f S W 5 k Z X h f V X B 0 b 1 9 B c H J p b D I z I C g x K S 9 B d X R v U m V t b 3 Z l Z E N v b H V t b n M x L n t D b 2 x 1 b W 4 x M S w x M H 0 m c X V v d D s s J n F 1 b 3 Q 7 U 2 V j d G l v b j E v Q W x s X 0 l u Z G l h X 0 l u Z G V 4 X 1 V w d G 9 f Q X B y a W w y M y A o M S k v Q X V 0 b 1 J l b W 9 2 Z W R D b 2 x 1 b W 5 z M S 5 7 Q 2 9 s d W 1 u M T I s M T F 9 J n F 1 b 3 Q 7 L C Z x d W 9 0 O 1 N l Y 3 R p b 2 4 x L 0 F s b F 9 J b m R p Y V 9 J b m R l e F 9 V c H R v X 0 F w c m l s M j M g K D E p L 0 F 1 d G 9 S Z W 1 v d m V k Q 2 9 s d W 1 u c z E u e 0 N v b H V t b j E z L D E y f S Z x d W 9 0 O y w m c X V v d D t T Z W N 0 a W 9 u M S 9 B b G x f S W 5 k a W F f S W 5 k Z X h f V X B 0 b 1 9 B c H J p b D I z I C g x K S 9 B d X R v U m V t b 3 Z l Z E N v b H V t b n M x L n t D b 2 x 1 b W 4 x N C w x M 3 0 m c X V v d D s s J n F 1 b 3 Q 7 U 2 V j d G l v b j E v Q W x s X 0 l u Z G l h X 0 l u Z G V 4 X 1 V w d G 9 f Q X B y a W w y M y A o M S k v Q X V 0 b 1 J l b W 9 2 Z W R D b 2 x 1 b W 5 z M S 5 7 Q 2 9 s d W 1 u M T U s M T R 9 J n F 1 b 3 Q 7 L C Z x d W 9 0 O 1 N l Y 3 R p b 2 4 x L 0 F s b F 9 J b m R p Y V 9 J b m R l e F 9 V c H R v X 0 F w c m l s M j M g K D E p L 0 F 1 d G 9 S Z W 1 v d m V k Q 2 9 s d W 1 u c z E u e 0 N v b H V t b j E 2 L D E 1 f S Z x d W 9 0 O y w m c X V v d D t T Z W N 0 a W 9 u M S 9 B b G x f S W 5 k a W F f S W 5 k Z X h f V X B 0 b 1 9 B c H J p b D I z I C g x K S 9 B d X R v U m V t b 3 Z l Z E N v b H V t b n M x L n t D b 2 x 1 b W 4 x N y w x N n 0 m c X V v d D s s J n F 1 b 3 Q 7 U 2 V j d G l v b j E v Q W x s X 0 l u Z G l h X 0 l u Z G V 4 X 1 V w d G 9 f Q X B y a W w y M y A o M S k v Q X V 0 b 1 J l b W 9 2 Z W R D b 2 x 1 b W 5 z M S 5 7 Q 2 9 s d W 1 u M T g s M T d 9 J n F 1 b 3 Q 7 L C Z x d W 9 0 O 1 N l Y 3 R p b 2 4 x L 0 F s b F 9 J b m R p Y V 9 J b m R l e F 9 V c H R v X 0 F w c m l s M j M g K D E p L 0 F 1 d G 9 S Z W 1 v d m V k Q 2 9 s d W 1 u c z E u e 0 N v b H V t b j E 5 L D E 4 f S Z x d W 9 0 O y w m c X V v d D t T Z W N 0 a W 9 u M S 9 B b G x f S W 5 k a W F f S W 5 k Z X h f V X B 0 b 1 9 B c H J p b D I z I C g x K S 9 B d X R v U m V t b 3 Z l Z E N v b H V t b n M x L n t D b 2 x 1 b W 4 y M C w x O X 0 m c X V v d D s s J n F 1 b 3 Q 7 U 2 V j d G l v b j E v Q W x s X 0 l u Z G l h X 0 l u Z G V 4 X 1 V w d G 9 f Q X B y a W w y M y A o M S k v Q X V 0 b 1 J l b W 9 2 Z W R D b 2 x 1 b W 5 z M S 5 7 Q 2 9 s d W 1 u M j E s M j B 9 J n F 1 b 3 Q 7 L C Z x d W 9 0 O 1 N l Y 3 R p b 2 4 x L 0 F s b F 9 J b m R p Y V 9 J b m R l e F 9 V c H R v X 0 F w c m l s M j M g K D E p L 0 F 1 d G 9 S Z W 1 v d m V k Q 2 9 s d W 1 u c z E u e 0 N v b H V t b j I y L D I x f S Z x d W 9 0 O y w m c X V v d D t T Z W N 0 a W 9 u M S 9 B b G x f S W 5 k a W F f S W 5 k Z X h f V X B 0 b 1 9 B c H J p b D I z I C g x K S 9 B d X R v U m V t b 3 Z l Z E N v b H V t b n M x L n t D b 2 x 1 b W 4 y M y w y M n 0 m c X V v d D s s J n F 1 b 3 Q 7 U 2 V j d G l v b j E v Q W x s X 0 l u Z G l h X 0 l u Z G V 4 X 1 V w d G 9 f Q X B y a W w y M y A o M S k v Q X V 0 b 1 J l b W 9 2 Z W R D b 2 x 1 b W 5 z M S 5 7 Q 2 9 s d W 1 u M j Q s M j N 9 J n F 1 b 3 Q 7 L C Z x d W 9 0 O 1 N l Y 3 R p b 2 4 x L 0 F s b F 9 J b m R p Y V 9 J b m R l e F 9 V c H R v X 0 F w c m l s M j M g K D E p L 0 F 1 d G 9 S Z W 1 v d m V k Q 2 9 s d W 1 u c z E u e 0 N v b H V t b j I 1 L D I 0 f S Z x d W 9 0 O y w m c X V v d D t T Z W N 0 a W 9 u M S 9 B b G x f S W 5 k a W F f S W 5 k Z X h f V X B 0 b 1 9 B c H J p b D I z I C g x K S 9 B d X R v U m V t b 3 Z l Z E N v b H V t b n M x L n t D b 2 x 1 b W 4 y N i w y N X 0 m c X V v d D s s J n F 1 b 3 Q 7 U 2 V j d G l v b j E v Q W x s X 0 l u Z G l h X 0 l u Z G V 4 X 1 V w d G 9 f Q X B y a W w y M y A o M S k v Q X V 0 b 1 J l b W 9 2 Z W R D b 2 x 1 b W 5 z M S 5 7 Q 2 9 s d W 1 u M j c s M j Z 9 J n F 1 b 3 Q 7 L C Z x d W 9 0 O 1 N l Y 3 R p b 2 4 x L 0 F s b F 9 J b m R p Y V 9 J b m R l e F 9 V c H R v X 0 F w c m l s M j M g K D E p L 0 F 1 d G 9 S Z W 1 v d m V k Q 2 9 s d W 1 u c z E u e 0 N v b H V t b j I 4 L D I 3 f S Z x d W 9 0 O y w m c X V v d D t T Z W N 0 a W 9 u M S 9 B b G x f S W 5 k a W F f S W 5 k Z X h f V X B 0 b 1 9 B c H J p b D I z I C g x K S 9 B d X R v U m V t b 3 Z l Z E N v b H V t b n M x L n t D b 2 x 1 b W 4 y O S w y O H 0 m c X V v d D s s J n F 1 b 3 Q 7 U 2 V j d G l v b j E v Q W x s X 0 l u Z G l h X 0 l u Z G V 4 X 1 V w d G 9 f Q X B y a W w y M y A o M S k v Q X V 0 b 1 J l b W 9 2 Z W R D b 2 x 1 b W 5 z M S 5 7 Q 2 9 s d W 1 u M z A s M j l 9 J n F 1 b 3 Q 7 X S w m c X V v d D t S Z W x h d G l v b n N o a X B J b m Z v J n F 1 b 3 Q 7 O l t d f S I g L z 4 8 L 1 N 0 Y W J s Z U V u d H J p Z X M + P C 9 J d G V t P j x J d G V t P j x J d G V t T G 9 j Y X R p b 2 4 + P E l 0 Z W 1 U e X B l P k Z v c m 1 1 b G E 8 L 0 l 0 Z W 1 U e X B l P j x J d G V t U G F 0 a D 5 T Z W N 0 a W 9 u M S 9 B b G x f S W 5 k a W F f S W 5 k Z X h f V X B 0 b 1 9 B c H J p b D I z J T I w K D E p L 1 N v d X J j Z T w v S X R l b V B h d G g + P C 9 J d G V t T G 9 j Y X R p b 2 4 + P F N 0 Y W J s Z U V u d H J p Z X M g L z 4 8 L 0 l 0 Z W 0 + P E l 0 Z W 0 + P E l 0 Z W 1 M b 2 N h d G l v b j 4 8 S X R l b V R 5 c G U + R m 9 y b X V s Y T w v S X R l b V R 5 c G U + P E l 0 Z W 1 Q Y X R o P l N l Y 3 R p b 2 4 x L 0 F s b F 9 J b m R p Y V 9 J b m R l e F 9 V c H R v X 0 F w c m l s M j M l M j A o M S k v Q 2 h h b m d l J T I w V H l w Z T w v S X R l b V B h d G g + P C 9 J d G V t T G 9 j Y X R p b 2 4 + P F N 0 Y W J s Z U V u d H J p Z X M g L z 4 8 L 0 l 0 Z W 0 + P C 9 J d G V t c z 4 8 L 0 x v Y 2 F s U G F j a 2 F n Z U 1 l d G F k Y X R h R m l s Z T 4 W A A A A U E s F B g A A A A A A A A A A A A A A A A A A A A A A A C Y B A A A B A A A A 0 I y d 3 w E V 0 R G M e g D A T 8 K X 6 w E A A A D V Q G S p X 1 q 7 Q 4 4 V S n 5 B H Z A E A A A A A A I A A A A A A B B m A A A A A Q A A I A A A A N 1 y G 3 2 A q g F P K C H t K + 0 g 0 T N 0 9 5 p e p 2 K m 9 C a Q o W O h 7 T X R A A A A A A 6 A A A A A A g A A I A A A A L Y 4 j h 3 / k w 3 B r g h d c Z p T W Q 4 x G A 9 R k X X n G y V G b 5 s j c e n D U A A A A A x m p L A h O f 5 b r Q Q D F C h O K l e 1 b 7 9 r u B 2 z L g f N 7 k f t N 1 Z e E P f o q D s j a u n 7 Z o G L d n t L O D V 0 M L + O U 3 5 I z / 2 j g A 5 j m A n l e 3 K g U X / + u U w o S g n w B N z j Q A A A A D S r g H P A J s d D q 4 N y n C y 1 k f S s N G N n m n A N 8 G T g S p e F + i 1 A 1 o h 8 n 1 e U y c M 7 b L x I y w b a f 4 c k A F F W j J Q w / 8 V 6 y / h F q 6 U = < / D a t a M a s h u p > 
</file>

<file path=customXml/itemProps1.xml><?xml version="1.0" encoding="utf-8"?>
<ds:datastoreItem xmlns:ds="http://schemas.openxmlformats.org/officeDocument/2006/customXml" ds:itemID="{5BF2F3B1-08D8-4662-AE0E-EBE055A870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Raw Data</vt:lpstr>
      <vt:lpstr>main data</vt:lpstr>
      <vt:lpstr>obj 4</vt:lpstr>
      <vt:lpstr>Broader Categories</vt:lpstr>
      <vt:lpstr>Notes</vt:lpstr>
      <vt:lpstr>Objective-1(1.1)</vt:lpstr>
      <vt:lpstr>Objective-1(1.2)</vt:lpstr>
      <vt:lpstr>EDA 3.2 yoy</vt:lpstr>
      <vt:lpstr>obj 3.2 mom</vt:lpstr>
      <vt:lpstr>obj 3.2 quater</vt:lpstr>
      <vt:lpstr>EDA 3.2 mom</vt:lpstr>
      <vt:lpstr>Objective-2</vt:lpstr>
      <vt:lpstr>Objective-3(3.1)</vt:lpstr>
      <vt:lpstr>Objective-3(3.2)</vt:lpstr>
      <vt:lpstr>food sub category</vt:lpstr>
      <vt:lpstr>Sheet4</vt:lpstr>
      <vt:lpstr>obj 3.2 yoy</vt:lpstr>
      <vt:lpstr>IR for Food</vt:lpstr>
      <vt:lpstr>Objective-4</vt:lpstr>
      <vt:lpstr>EDA-2</vt:lpstr>
      <vt:lpstr>Objective-5(5.1)</vt:lpstr>
      <vt:lpstr>Objective-5(5.2)</vt:lpstr>
      <vt:lpstr>EDA 5.2.2</vt:lpstr>
      <vt:lpstr>Communication</vt:lpstr>
      <vt:lpstr>Sample Size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mishra</dc:creator>
  <cp:lastModifiedBy>sakshi goel</cp:lastModifiedBy>
  <dcterms:created xsi:type="dcterms:W3CDTF">2024-04-25T15:21:39Z</dcterms:created>
  <dcterms:modified xsi:type="dcterms:W3CDTF">2025-02-16T07:33:13Z</dcterms:modified>
</cp:coreProperties>
</file>