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emics\Semester7\BTP\"/>
    </mc:Choice>
  </mc:AlternateContent>
  <xr:revisionPtr revIDLastSave="0" documentId="13_ncr:1_{76DCD9CE-702D-433D-9F3A-D47AF2FEA1D5}" xr6:coauthVersionLast="47" xr6:coauthVersionMax="47" xr10:uidLastSave="{00000000-0000-0000-0000-000000000000}"/>
  <bookViews>
    <workbookView xWindow="-108" yWindow="-108" windowWidth="23256" windowHeight="12456" activeTab="2" xr2:uid="{82200626-AD99-4240-B52B-FF0FA02B1A3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U9" i="2"/>
  <c r="U10" i="2"/>
  <c r="U11" i="2"/>
  <c r="U7" i="2"/>
  <c r="G23" i="3" l="1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F24" i="3"/>
  <c r="F25" i="3"/>
  <c r="F26" i="3"/>
  <c r="F27" i="3"/>
  <c r="F23" i="3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G23" i="2"/>
  <c r="H23" i="2"/>
  <c r="I23" i="2"/>
  <c r="J23" i="2"/>
  <c r="F23" i="2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F23" i="1"/>
  <c r="F24" i="1"/>
  <c r="F25" i="1"/>
  <c r="F26" i="1"/>
  <c r="F22" i="1"/>
  <c r="S10" i="1"/>
  <c r="S11" i="1"/>
  <c r="S10" i="2"/>
  <c r="S11" i="2"/>
  <c r="P11" i="3"/>
  <c r="M11" i="3"/>
  <c r="K11" i="3"/>
  <c r="P10" i="3"/>
  <c r="M10" i="3"/>
  <c r="K10" i="3"/>
  <c r="P9" i="3"/>
  <c r="M9" i="3"/>
  <c r="K9" i="3"/>
  <c r="P8" i="3"/>
  <c r="M8" i="3"/>
  <c r="K8" i="3"/>
  <c r="P7" i="3"/>
  <c r="N7" i="3"/>
  <c r="M7" i="3"/>
  <c r="K7" i="3"/>
  <c r="N10" i="1"/>
  <c r="N11" i="1"/>
  <c r="N10" i="2"/>
  <c r="N11" i="2"/>
  <c r="P11" i="2"/>
  <c r="M11" i="2"/>
  <c r="K11" i="2"/>
  <c r="P10" i="2"/>
  <c r="M10" i="2"/>
  <c r="K10" i="2"/>
  <c r="P9" i="2"/>
  <c r="M9" i="2"/>
  <c r="K9" i="2"/>
  <c r="N9" i="2" s="1"/>
  <c r="P8" i="2"/>
  <c r="M8" i="2"/>
  <c r="K8" i="2"/>
  <c r="N8" i="2" s="1"/>
  <c r="P7" i="2"/>
  <c r="R7" i="2" s="1"/>
  <c r="N7" i="2"/>
  <c r="M7" i="2"/>
  <c r="K7" i="2"/>
  <c r="O11" i="2" s="1"/>
  <c r="K10" i="1"/>
  <c r="O10" i="1" s="1"/>
  <c r="K11" i="1"/>
  <c r="O11" i="1" s="1"/>
  <c r="M8" i="1"/>
  <c r="M9" i="1"/>
  <c r="M10" i="1"/>
  <c r="M11" i="1"/>
  <c r="M7" i="1"/>
  <c r="N7" i="1"/>
  <c r="P8" i="1"/>
  <c r="P9" i="1"/>
  <c r="P10" i="1"/>
  <c r="P11" i="1"/>
  <c r="P7" i="1"/>
  <c r="K8" i="1"/>
  <c r="N8" i="1" s="1"/>
  <c r="K9" i="1"/>
  <c r="O9" i="1" s="1"/>
  <c r="K7" i="1"/>
  <c r="O8" i="3" l="1"/>
  <c r="U8" i="3" s="1"/>
  <c r="N11" i="3"/>
  <c r="N9" i="3"/>
  <c r="N10" i="3"/>
  <c r="R10" i="3" s="1"/>
  <c r="O8" i="1"/>
  <c r="S8" i="1" s="1"/>
  <c r="O11" i="3"/>
  <c r="U11" i="3" s="1"/>
  <c r="R9" i="3"/>
  <c r="R11" i="3"/>
  <c r="O9" i="3"/>
  <c r="U9" i="3" s="1"/>
  <c r="R7" i="3"/>
  <c r="O10" i="3"/>
  <c r="U10" i="3" s="1"/>
  <c r="N8" i="3"/>
  <c r="R8" i="3" s="1"/>
  <c r="N9" i="1"/>
  <c r="R9" i="1" s="1"/>
  <c r="R10" i="2"/>
  <c r="Q10" i="2"/>
  <c r="R8" i="2"/>
  <c r="R11" i="2"/>
  <c r="Q11" i="2"/>
  <c r="R9" i="2"/>
  <c r="O8" i="2"/>
  <c r="O9" i="2"/>
  <c r="S9" i="2" s="1"/>
  <c r="O10" i="2"/>
  <c r="R10" i="1"/>
  <c r="R7" i="1"/>
  <c r="S11" i="3" l="1"/>
  <c r="Q11" i="3"/>
  <c r="S10" i="3"/>
  <c r="O7" i="2"/>
  <c r="H16" i="2" s="1"/>
  <c r="S8" i="2"/>
  <c r="O7" i="3"/>
  <c r="S8" i="3"/>
  <c r="S9" i="1"/>
  <c r="S9" i="3"/>
  <c r="Q8" i="3"/>
  <c r="Q10" i="3"/>
  <c r="J16" i="3"/>
  <c r="Q9" i="3"/>
  <c r="Q9" i="2"/>
  <c r="J16" i="2"/>
  <c r="Q8" i="2"/>
  <c r="O7" i="1"/>
  <c r="S7" i="1" s="1"/>
  <c r="R11" i="1"/>
  <c r="Q8" i="1"/>
  <c r="R8" i="1"/>
  <c r="J16" i="1" s="1"/>
  <c r="Q11" i="1"/>
  <c r="Q10" i="1"/>
  <c r="Q9" i="1"/>
  <c r="S7" i="3" l="1"/>
  <c r="K16" i="3" s="1"/>
  <c r="U7" i="3"/>
  <c r="H16" i="3"/>
  <c r="Q7" i="3"/>
  <c r="I16" i="3" s="1"/>
  <c r="S7" i="2"/>
  <c r="K16" i="2" s="1"/>
  <c r="Q7" i="2"/>
  <c r="I16" i="2" s="1"/>
  <c r="Q7" i="1"/>
  <c r="I16" i="1" s="1"/>
  <c r="H16" i="1"/>
  <c r="K16" i="1"/>
</calcChain>
</file>

<file path=xl/sharedStrings.xml><?xml version="1.0" encoding="utf-8"?>
<sst xmlns="http://schemas.openxmlformats.org/spreadsheetml/2006/main" count="81" uniqueCount="35">
  <si>
    <t>Arm</t>
  </si>
  <si>
    <t>Attr1</t>
  </si>
  <si>
    <t>Attr2</t>
  </si>
  <si>
    <t>Attr3</t>
  </si>
  <si>
    <t>Attr4</t>
  </si>
  <si>
    <t>Attr5</t>
  </si>
  <si>
    <t>Mean</t>
  </si>
  <si>
    <t>Threshold</t>
  </si>
  <si>
    <t>Hid_1</t>
  </si>
  <si>
    <t>Hid_2</t>
  </si>
  <si>
    <t>Hid_3</t>
  </si>
  <si>
    <t>Hid_4</t>
  </si>
  <si>
    <t>Delta_i</t>
  </si>
  <si>
    <t>Delta_i_attr</t>
  </si>
  <si>
    <t>Best</t>
  </si>
  <si>
    <t>Suboptimal</t>
  </si>
  <si>
    <t>Feasibility</t>
  </si>
  <si>
    <t>Suboptimality</t>
  </si>
  <si>
    <t>For 2nd term</t>
  </si>
  <si>
    <t>For 3rd term</t>
  </si>
  <si>
    <t>For 4th term</t>
  </si>
  <si>
    <t xml:space="preserve">Arm 3 </t>
  </si>
  <si>
    <t>Attr 1</t>
  </si>
  <si>
    <t>Vary below threshold</t>
  </si>
  <si>
    <t>Hid_3 varies</t>
  </si>
  <si>
    <t>Works (4th term)</t>
  </si>
  <si>
    <t>Arm 3</t>
  </si>
  <si>
    <t>Hid_4 changes</t>
  </si>
  <si>
    <t>Case when 2nd term is more</t>
  </si>
  <si>
    <t>varies till 0.28</t>
  </si>
  <si>
    <t>Attr 5</t>
  </si>
  <si>
    <t>Varies till 0.49 - above threshold</t>
  </si>
  <si>
    <t>CASE 3</t>
  </si>
  <si>
    <t>Risky</t>
  </si>
  <si>
    <t>0.05 to 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</si>
</sst>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9" borderId="1" xfId="0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CE0F-EB49-4DFC-B767-40CF11993C49}">
  <dimension ref="D2:S26"/>
  <sheetViews>
    <sheetView workbookViewId="0">
      <selection activeCell="N7" sqref="N7"/>
    </sheetView>
  </sheetViews>
  <sheetFormatPr defaultRowHeight="14.4" x14ac:dyDescent="0.3"/>
  <cols>
    <col min="14" max="14" width="12.77734375" bestFit="1" customWidth="1"/>
    <col min="16" max="16" width="10.77734375" bestFit="1" customWidth="1"/>
    <col min="17" max="17" width="11.77734375" bestFit="1" customWidth="1"/>
    <col min="18" max="18" width="12" bestFit="1" customWidth="1"/>
    <col min="19" max="19" width="11.33203125" bestFit="1" customWidth="1"/>
  </cols>
  <sheetData>
    <row r="2" spans="4:19" x14ac:dyDescent="0.3">
      <c r="D2" t="s">
        <v>32</v>
      </c>
    </row>
    <row r="6" spans="4:19" x14ac:dyDescent="0.3">
      <c r="E6" s="8" t="s">
        <v>0</v>
      </c>
      <c r="F6" s="8" t="s">
        <v>1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16</v>
      </c>
      <c r="N6" s="8" t="s">
        <v>17</v>
      </c>
      <c r="O6" s="8" t="s">
        <v>12</v>
      </c>
      <c r="P6" s="8" t="s">
        <v>13</v>
      </c>
      <c r="Q6" s="8" t="s">
        <v>18</v>
      </c>
      <c r="R6" s="8" t="s">
        <v>19</v>
      </c>
      <c r="S6" s="8" t="s">
        <v>20</v>
      </c>
    </row>
    <row r="7" spans="4:19" x14ac:dyDescent="0.3">
      <c r="D7" t="s">
        <v>14</v>
      </c>
      <c r="E7" s="1">
        <v>1</v>
      </c>
      <c r="F7" s="2">
        <v>0.5</v>
      </c>
      <c r="G7" s="2">
        <v>0.6</v>
      </c>
      <c r="H7" s="2">
        <v>0.6</v>
      </c>
      <c r="I7" s="2">
        <v>0.5</v>
      </c>
      <c r="J7" s="2">
        <v>0.8</v>
      </c>
      <c r="K7" s="3">
        <f>SUM(F7:J7)/5</f>
        <v>0.6</v>
      </c>
      <c r="L7" s="4">
        <v>0.35</v>
      </c>
      <c r="M7" s="5" t="b">
        <f>MIN(F7:J7)&gt;=L7</f>
        <v>1</v>
      </c>
      <c r="N7" s="5" t="b">
        <f>FALSE</f>
        <v>0</v>
      </c>
      <c r="O7" s="6">
        <f>IF(OR($N$7:$N$11)=0, 2, O8)</f>
        <v>3.999999999999998E-2</v>
      </c>
      <c r="P7" s="6">
        <f>ABS(MIN(F7:J7)-L7)</f>
        <v>0.15000000000000002</v>
      </c>
      <c r="Q7" s="7">
        <f>(M7*N7/O7)^2</f>
        <v>0</v>
      </c>
      <c r="R7" s="7">
        <f>((1-M7)*(1-N7)/P7)^2</f>
        <v>0</v>
      </c>
      <c r="S7" s="7">
        <f>((1-M7)*N7/MAX(O7, P7))^2</f>
        <v>0</v>
      </c>
    </row>
    <row r="8" spans="4:19" x14ac:dyDescent="0.3">
      <c r="D8" t="s">
        <v>15</v>
      </c>
      <c r="E8" s="1">
        <v>2</v>
      </c>
      <c r="F8" s="2">
        <v>0.7</v>
      </c>
      <c r="G8" s="2">
        <v>0.5</v>
      </c>
      <c r="H8" s="2">
        <v>0.4</v>
      </c>
      <c r="I8" s="2">
        <v>0.4</v>
      </c>
      <c r="J8" s="2">
        <v>0.6</v>
      </c>
      <c r="K8" s="3">
        <f t="shared" ref="K8:K11" si="0">SUM(F8:J8)/5</f>
        <v>0.52</v>
      </c>
      <c r="L8" s="4">
        <v>0.35</v>
      </c>
      <c r="M8" s="5" t="b">
        <f t="shared" ref="M8:M11" si="1">MIN(F8:J8)&gt;=L8</f>
        <v>1</v>
      </c>
      <c r="N8" s="5" t="b">
        <f>K8&lt;$K$7</f>
        <v>1</v>
      </c>
      <c r="O8" s="6">
        <f>ABS($K$7-K8)/2</f>
        <v>3.999999999999998E-2</v>
      </c>
      <c r="P8" s="6">
        <f t="shared" ref="P8:P11" si="2">ABS(MIN(F8:J8)-L8)</f>
        <v>5.0000000000000044E-2</v>
      </c>
      <c r="Q8" s="7">
        <f t="shared" ref="Q8:Q11" si="3">(M8*N8/O8)^2</f>
        <v>625.00000000000068</v>
      </c>
      <c r="R8" s="7">
        <f t="shared" ref="R8:R11" si="4">((1-M8)*(1-N8)/P8)^2</f>
        <v>0</v>
      </c>
      <c r="S8" s="7">
        <f t="shared" ref="S8:S11" si="5">((1-M8)*N8/MAX(O8, P8))^2</f>
        <v>0</v>
      </c>
    </row>
    <row r="9" spans="4:19" x14ac:dyDescent="0.3">
      <c r="D9" t="s">
        <v>33</v>
      </c>
      <c r="E9" s="1">
        <v>3</v>
      </c>
      <c r="F9" s="10">
        <v>0.05</v>
      </c>
      <c r="G9" s="2">
        <v>0.5</v>
      </c>
      <c r="H9" s="2">
        <v>0.9</v>
      </c>
      <c r="I9" s="2">
        <v>0.8</v>
      </c>
      <c r="J9" s="2">
        <v>0.9</v>
      </c>
      <c r="K9" s="3">
        <f t="shared" si="0"/>
        <v>0.63</v>
      </c>
      <c r="L9" s="4">
        <v>0.35</v>
      </c>
      <c r="M9" s="5" t="b">
        <f t="shared" si="1"/>
        <v>0</v>
      </c>
      <c r="N9" s="5" t="b">
        <f t="shared" ref="N9:N11" si="6">K9&lt;$K$7</f>
        <v>0</v>
      </c>
      <c r="O9" s="6">
        <f t="shared" ref="O9:O11" si="7">ABS($K$7-K9)/2</f>
        <v>1.5000000000000013E-2</v>
      </c>
      <c r="P9" s="6">
        <f t="shared" si="2"/>
        <v>0.3</v>
      </c>
      <c r="Q9" s="7">
        <f t="shared" si="3"/>
        <v>0</v>
      </c>
      <c r="R9" s="7">
        <f t="shared" si="4"/>
        <v>11.111111111111112</v>
      </c>
      <c r="S9" s="7">
        <f t="shared" si="5"/>
        <v>0</v>
      </c>
    </row>
    <row r="10" spans="4:19" x14ac:dyDescent="0.3">
      <c r="E10" s="1">
        <v>4</v>
      </c>
      <c r="F10" s="2">
        <v>0.6</v>
      </c>
      <c r="G10" s="2">
        <v>0.2</v>
      </c>
      <c r="H10" s="2">
        <v>0.4</v>
      </c>
      <c r="I10" s="2">
        <v>0.7</v>
      </c>
      <c r="J10" s="2">
        <v>0.6</v>
      </c>
      <c r="K10" s="3">
        <f t="shared" si="0"/>
        <v>0.5</v>
      </c>
      <c r="L10" s="4">
        <v>0.35</v>
      </c>
      <c r="M10" s="5" t="b">
        <f t="shared" si="1"/>
        <v>0</v>
      </c>
      <c r="N10" s="5" t="b">
        <f t="shared" si="6"/>
        <v>1</v>
      </c>
      <c r="O10" s="6">
        <f t="shared" si="7"/>
        <v>4.9999999999999989E-2</v>
      </c>
      <c r="P10" s="6">
        <f t="shared" si="2"/>
        <v>0.14999999999999997</v>
      </c>
      <c r="Q10" s="7">
        <f t="shared" si="3"/>
        <v>0</v>
      </c>
      <c r="R10" s="7">
        <f t="shared" si="4"/>
        <v>0</v>
      </c>
      <c r="S10" s="7">
        <f t="shared" si="5"/>
        <v>44.444444444444457</v>
      </c>
    </row>
    <row r="11" spans="4:19" x14ac:dyDescent="0.3">
      <c r="E11" s="1">
        <v>5</v>
      </c>
      <c r="F11" s="2">
        <v>0.3</v>
      </c>
      <c r="G11" s="2">
        <v>0.7</v>
      </c>
      <c r="H11" s="2">
        <v>0.4</v>
      </c>
      <c r="I11" s="2">
        <v>0.9</v>
      </c>
      <c r="J11" s="2">
        <v>0.5</v>
      </c>
      <c r="K11" s="3">
        <f t="shared" si="0"/>
        <v>0.55999999999999994</v>
      </c>
      <c r="L11" s="4">
        <v>0.35</v>
      </c>
      <c r="M11" s="5" t="b">
        <f t="shared" si="1"/>
        <v>0</v>
      </c>
      <c r="N11" s="5" t="b">
        <f t="shared" si="6"/>
        <v>1</v>
      </c>
      <c r="O11" s="6">
        <f t="shared" si="7"/>
        <v>2.0000000000000018E-2</v>
      </c>
      <c r="P11" s="6">
        <f t="shared" si="2"/>
        <v>4.9999999999999989E-2</v>
      </c>
      <c r="Q11" s="7">
        <f t="shared" si="3"/>
        <v>0</v>
      </c>
      <c r="R11" s="7">
        <f t="shared" si="4"/>
        <v>0</v>
      </c>
      <c r="S11" s="7">
        <f t="shared" si="5"/>
        <v>400.00000000000011</v>
      </c>
    </row>
    <row r="15" spans="4:19" x14ac:dyDescent="0.3">
      <c r="H15" t="s">
        <v>8</v>
      </c>
      <c r="I15" t="s">
        <v>9</v>
      </c>
      <c r="J15" t="s">
        <v>10</v>
      </c>
      <c r="K15" t="s">
        <v>11</v>
      </c>
    </row>
    <row r="16" spans="4:19" x14ac:dyDescent="0.3">
      <c r="H16">
        <f>1/(MIN($O$7/2,$P$7))^2</f>
        <v>2500.0000000000027</v>
      </c>
      <c r="I16">
        <f>SUM(Q7:Q11)</f>
        <v>625.00000000000068</v>
      </c>
      <c r="J16">
        <f>SUM(R7:R11)</f>
        <v>11.111111111111112</v>
      </c>
      <c r="K16">
        <f>SUM(S7:S11)</f>
        <v>444.44444444444457</v>
      </c>
    </row>
    <row r="19" spans="6:14" x14ac:dyDescent="0.3">
      <c r="F19" t="s">
        <v>21</v>
      </c>
      <c r="G19" t="s">
        <v>22</v>
      </c>
      <c r="H19" t="s">
        <v>23</v>
      </c>
      <c r="K19" t="s">
        <v>24</v>
      </c>
      <c r="N19" t="s">
        <v>34</v>
      </c>
    </row>
    <row r="22" spans="6:14" x14ac:dyDescent="0.3">
      <c r="F22">
        <f>1/F7-1</f>
        <v>1</v>
      </c>
      <c r="G22">
        <f t="shared" ref="G22:J22" si="8">1/G7-1</f>
        <v>0.66666666666666674</v>
      </c>
      <c r="H22">
        <f t="shared" si="8"/>
        <v>0.66666666666666674</v>
      </c>
      <c r="I22">
        <f t="shared" si="8"/>
        <v>1</v>
      </c>
      <c r="J22">
        <f t="shared" si="8"/>
        <v>0.25</v>
      </c>
    </row>
    <row r="23" spans="6:14" x14ac:dyDescent="0.3">
      <c r="F23">
        <f t="shared" ref="F23:J26" si="9">1/F8-1</f>
        <v>0.4285714285714286</v>
      </c>
      <c r="G23">
        <f t="shared" si="9"/>
        <v>1</v>
      </c>
      <c r="H23">
        <f t="shared" si="9"/>
        <v>1.5</v>
      </c>
      <c r="I23">
        <f t="shared" si="9"/>
        <v>1.5</v>
      </c>
      <c r="J23">
        <f t="shared" si="9"/>
        <v>0.66666666666666674</v>
      </c>
    </row>
    <row r="24" spans="6:14" x14ac:dyDescent="0.3">
      <c r="F24" s="11">
        <f t="shared" si="9"/>
        <v>19</v>
      </c>
      <c r="G24">
        <f t="shared" si="9"/>
        <v>1</v>
      </c>
      <c r="H24">
        <f t="shared" si="9"/>
        <v>0.11111111111111116</v>
      </c>
      <c r="I24">
        <f t="shared" si="9"/>
        <v>0.25</v>
      </c>
      <c r="J24">
        <f t="shared" si="9"/>
        <v>0.11111111111111116</v>
      </c>
    </row>
    <row r="25" spans="6:14" x14ac:dyDescent="0.3">
      <c r="F25">
        <f t="shared" si="9"/>
        <v>0.66666666666666674</v>
      </c>
      <c r="G25">
        <f t="shared" si="9"/>
        <v>4</v>
      </c>
      <c r="H25">
        <f t="shared" si="9"/>
        <v>1.5</v>
      </c>
      <c r="I25">
        <f t="shared" si="9"/>
        <v>0.4285714285714286</v>
      </c>
      <c r="J25">
        <f t="shared" si="9"/>
        <v>0.66666666666666674</v>
      </c>
    </row>
    <row r="26" spans="6:14" x14ac:dyDescent="0.3">
      <c r="F26">
        <f t="shared" si="9"/>
        <v>2.3333333333333335</v>
      </c>
      <c r="G26">
        <f t="shared" si="9"/>
        <v>0.4285714285714286</v>
      </c>
      <c r="H26">
        <f t="shared" si="9"/>
        <v>1.5</v>
      </c>
      <c r="I26">
        <f t="shared" si="9"/>
        <v>0.11111111111111116</v>
      </c>
      <c r="J26">
        <f t="shared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833E-65B9-41B5-89D0-A1D2541BD3C5}">
  <dimension ref="D6:U27"/>
  <sheetViews>
    <sheetView workbookViewId="0">
      <selection activeCell="T17" sqref="T17"/>
    </sheetView>
  </sheetViews>
  <sheetFormatPr defaultRowHeight="14.4" x14ac:dyDescent="0.3"/>
  <cols>
    <col min="14" max="14" width="12.77734375" bestFit="1" customWidth="1"/>
    <col min="16" max="16" width="10.77734375" bestFit="1" customWidth="1"/>
    <col min="17" max="17" width="11.77734375" bestFit="1" customWidth="1"/>
    <col min="18" max="18" width="12" bestFit="1" customWidth="1"/>
    <col min="19" max="19" width="11.33203125" bestFit="1" customWidth="1"/>
  </cols>
  <sheetData>
    <row r="6" spans="4:21" x14ac:dyDescent="0.3">
      <c r="E6" s="8" t="s">
        <v>0</v>
      </c>
      <c r="F6" s="8" t="s">
        <v>1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16</v>
      </c>
      <c r="N6" s="8" t="s">
        <v>17</v>
      </c>
      <c r="O6" s="8" t="s">
        <v>12</v>
      </c>
      <c r="P6" s="8" t="s">
        <v>13</v>
      </c>
      <c r="Q6" s="8" t="s">
        <v>18</v>
      </c>
      <c r="R6" s="8" t="s">
        <v>19</v>
      </c>
      <c r="S6" s="8" t="s">
        <v>20</v>
      </c>
      <c r="U6" s="9" t="s">
        <v>25</v>
      </c>
    </row>
    <row r="7" spans="4:21" x14ac:dyDescent="0.3">
      <c r="D7" t="s">
        <v>14</v>
      </c>
      <c r="E7" s="1">
        <v>1</v>
      </c>
      <c r="F7" s="2">
        <v>0.5</v>
      </c>
      <c r="G7" s="2">
        <v>0.6</v>
      </c>
      <c r="H7" s="2">
        <v>0.6</v>
      </c>
      <c r="I7" s="2">
        <v>0.5</v>
      </c>
      <c r="J7" s="2">
        <v>0.8</v>
      </c>
      <c r="K7" s="3">
        <f>SUM(F7:J7)/5</f>
        <v>0.6</v>
      </c>
      <c r="L7" s="4">
        <v>0.35</v>
      </c>
      <c r="M7" s="5" t="b">
        <f>MIN(F7:J7)&gt;=L7</f>
        <v>1</v>
      </c>
      <c r="N7" s="5" t="b">
        <f>FALSE</f>
        <v>0</v>
      </c>
      <c r="O7" s="6">
        <f>IF(OR($N$7:$N$11)=0, 2, O8)</f>
        <v>3.999999999999998E-2</v>
      </c>
      <c r="P7" s="6">
        <f>ABS(MIN(F7:J7)-L7)</f>
        <v>0.15000000000000002</v>
      </c>
      <c r="Q7" s="7">
        <f>(M7*N7/O7)^2</f>
        <v>0</v>
      </c>
      <c r="R7" s="7">
        <f>((1-M7)*(1-N7)/P7)^2</f>
        <v>0</v>
      </c>
      <c r="S7" s="7">
        <f>((1-M7)*N7/MAX(O7, P7))^2</f>
        <v>0</v>
      </c>
      <c r="U7" t="b">
        <f>O7&gt;P7*2</f>
        <v>0</v>
      </c>
    </row>
    <row r="8" spans="4:21" x14ac:dyDescent="0.3">
      <c r="D8" t="s">
        <v>15</v>
      </c>
      <c r="E8" s="1">
        <v>2</v>
      </c>
      <c r="F8" s="2">
        <v>0.7</v>
      </c>
      <c r="G8" s="2">
        <v>0.5</v>
      </c>
      <c r="H8" s="2">
        <v>0.4</v>
      </c>
      <c r="I8" s="2">
        <v>0.4</v>
      </c>
      <c r="J8" s="2">
        <v>0.6</v>
      </c>
      <c r="K8" s="3">
        <f t="shared" ref="K8:K11" si="0">SUM(F8:J8)/5</f>
        <v>0.52</v>
      </c>
      <c r="L8" s="4">
        <v>0.35</v>
      </c>
      <c r="M8" s="5" t="b">
        <f t="shared" ref="M8:M11" si="1">MIN(F8:J8)&gt;=L8</f>
        <v>1</v>
      </c>
      <c r="N8" s="5" t="b">
        <f>K8&lt;$K$7</f>
        <v>1</v>
      </c>
      <c r="O8" s="6">
        <f>ABS($K$7-K8)/2</f>
        <v>3.999999999999998E-2</v>
      </c>
      <c r="P8" s="6">
        <f t="shared" ref="P8:P11" si="2">ABS(MIN(F8:J8)-L8)</f>
        <v>5.0000000000000044E-2</v>
      </c>
      <c r="Q8" s="7">
        <f t="shared" ref="Q8:Q11" si="3">(M8*N8/O8)^2</f>
        <v>625.00000000000068</v>
      </c>
      <c r="R8" s="7">
        <f t="shared" ref="R8:R11" si="4">((1-M8)*(1-N8)/P8)^2</f>
        <v>0</v>
      </c>
      <c r="S8" s="7">
        <f t="shared" ref="S8:S11" si="5">((1-M8)*N8/MAX(O8, P8))^2</f>
        <v>0</v>
      </c>
      <c r="U8" t="b">
        <f t="shared" ref="U8:U11" si="6">O8&gt;P8*2</f>
        <v>0</v>
      </c>
    </row>
    <row r="9" spans="4:21" x14ac:dyDescent="0.3">
      <c r="E9" s="1">
        <v>3</v>
      </c>
      <c r="F9" s="10">
        <v>0.25</v>
      </c>
      <c r="G9" s="2">
        <v>0.5</v>
      </c>
      <c r="H9" s="2">
        <v>0.4</v>
      </c>
      <c r="I9" s="2">
        <v>0.8</v>
      </c>
      <c r="J9" s="2">
        <v>0.4</v>
      </c>
      <c r="K9" s="3">
        <f t="shared" si="0"/>
        <v>0.47000000000000003</v>
      </c>
      <c r="L9" s="4">
        <v>0.35</v>
      </c>
      <c r="M9" s="5" t="b">
        <f t="shared" si="1"/>
        <v>0</v>
      </c>
      <c r="N9" s="5" t="b">
        <f t="shared" ref="N9:N11" si="7">K9&lt;$K$7</f>
        <v>1</v>
      </c>
      <c r="O9" s="6">
        <f t="shared" ref="O9:O11" si="8">ABS($K$7-K9)/2</f>
        <v>6.4999999999999974E-2</v>
      </c>
      <c r="P9" s="6">
        <f t="shared" si="2"/>
        <v>9.9999999999999978E-2</v>
      </c>
      <c r="Q9" s="7">
        <f t="shared" si="3"/>
        <v>0</v>
      </c>
      <c r="R9" s="7">
        <f t="shared" si="4"/>
        <v>0</v>
      </c>
      <c r="S9" s="7">
        <f t="shared" si="5"/>
        <v>100.00000000000003</v>
      </c>
      <c r="U9" t="b">
        <f t="shared" si="6"/>
        <v>0</v>
      </c>
    </row>
    <row r="10" spans="4:21" x14ac:dyDescent="0.3">
      <c r="E10" s="1">
        <v>4</v>
      </c>
      <c r="F10" s="2">
        <v>0.6</v>
      </c>
      <c r="G10" s="2">
        <v>0.2</v>
      </c>
      <c r="H10" s="2">
        <v>0.4</v>
      </c>
      <c r="I10" s="2">
        <v>0.7</v>
      </c>
      <c r="J10" s="2">
        <v>0.6</v>
      </c>
      <c r="K10" s="3">
        <f t="shared" si="0"/>
        <v>0.5</v>
      </c>
      <c r="L10" s="4">
        <v>0.35</v>
      </c>
      <c r="M10" s="5" t="b">
        <f t="shared" si="1"/>
        <v>0</v>
      </c>
      <c r="N10" s="5" t="b">
        <f t="shared" si="7"/>
        <v>1</v>
      </c>
      <c r="O10" s="6">
        <f t="shared" si="8"/>
        <v>4.9999999999999989E-2</v>
      </c>
      <c r="P10" s="6">
        <f t="shared" si="2"/>
        <v>0.14999999999999997</v>
      </c>
      <c r="Q10" s="7">
        <f t="shared" si="3"/>
        <v>0</v>
      </c>
      <c r="R10" s="7">
        <f t="shared" si="4"/>
        <v>0</v>
      </c>
      <c r="S10" s="7">
        <f t="shared" si="5"/>
        <v>44.444444444444457</v>
      </c>
      <c r="U10" t="b">
        <f t="shared" si="6"/>
        <v>0</v>
      </c>
    </row>
    <row r="11" spans="4:21" x14ac:dyDescent="0.3">
      <c r="E11" s="1">
        <v>5</v>
      </c>
      <c r="F11" s="2">
        <v>0.3</v>
      </c>
      <c r="G11" s="2">
        <v>0.7</v>
      </c>
      <c r="H11" s="2">
        <v>0.4</v>
      </c>
      <c r="I11" s="2">
        <v>0.9</v>
      </c>
      <c r="J11" s="2">
        <v>0.5</v>
      </c>
      <c r="K11" s="3">
        <f t="shared" si="0"/>
        <v>0.55999999999999994</v>
      </c>
      <c r="L11" s="4">
        <v>0.35</v>
      </c>
      <c r="M11" s="5" t="b">
        <f t="shared" si="1"/>
        <v>0</v>
      </c>
      <c r="N11" s="5" t="b">
        <f t="shared" si="7"/>
        <v>1</v>
      </c>
      <c r="O11" s="6">
        <f t="shared" si="8"/>
        <v>2.0000000000000018E-2</v>
      </c>
      <c r="P11" s="6">
        <f t="shared" si="2"/>
        <v>4.9999999999999989E-2</v>
      </c>
      <c r="Q11" s="7">
        <f t="shared" si="3"/>
        <v>0</v>
      </c>
      <c r="R11" s="7">
        <f t="shared" si="4"/>
        <v>0</v>
      </c>
      <c r="S11" s="7">
        <f t="shared" si="5"/>
        <v>400.00000000000011</v>
      </c>
      <c r="U11" t="b">
        <f t="shared" si="6"/>
        <v>0</v>
      </c>
    </row>
    <row r="15" spans="4:21" x14ac:dyDescent="0.3">
      <c r="H15" t="s">
        <v>8</v>
      </c>
      <c r="I15" t="s">
        <v>9</v>
      </c>
      <c r="J15" t="s">
        <v>10</v>
      </c>
      <c r="K15" t="s">
        <v>11</v>
      </c>
    </row>
    <row r="16" spans="4:21" x14ac:dyDescent="0.3">
      <c r="H16">
        <f>1/(MIN($O$7/2,$P$7))^2</f>
        <v>2500.0000000000027</v>
      </c>
      <c r="I16">
        <f>SUM(Q7:Q11)</f>
        <v>625.00000000000068</v>
      </c>
      <c r="J16">
        <f>SUM(R7:R11)</f>
        <v>0</v>
      </c>
      <c r="K16">
        <f>SUM(S7:S11)</f>
        <v>544.44444444444457</v>
      </c>
    </row>
    <row r="20" spans="6:13" x14ac:dyDescent="0.3">
      <c r="F20" t="s">
        <v>26</v>
      </c>
      <c r="G20" t="s">
        <v>22</v>
      </c>
      <c r="H20" t="s">
        <v>29</v>
      </c>
      <c r="K20" t="s">
        <v>27</v>
      </c>
      <c r="M20" t="s">
        <v>28</v>
      </c>
    </row>
    <row r="23" spans="6:13" x14ac:dyDescent="0.3">
      <c r="F23">
        <f>1/F7-1</f>
        <v>1</v>
      </c>
      <c r="G23">
        <f t="shared" ref="G23:J23" si="9">1/G7-1</f>
        <v>0.66666666666666674</v>
      </c>
      <c r="H23">
        <f t="shared" si="9"/>
        <v>0.66666666666666674</v>
      </c>
      <c r="I23">
        <f t="shared" si="9"/>
        <v>1</v>
      </c>
      <c r="J23">
        <f t="shared" si="9"/>
        <v>0.25</v>
      </c>
    </row>
    <row r="24" spans="6:13" x14ac:dyDescent="0.3">
      <c r="F24">
        <f t="shared" ref="F24:J24" si="10">1/F8-1</f>
        <v>0.4285714285714286</v>
      </c>
      <c r="G24">
        <f t="shared" si="10"/>
        <v>1</v>
      </c>
      <c r="H24">
        <f t="shared" si="10"/>
        <v>1.5</v>
      </c>
      <c r="I24">
        <f t="shared" si="10"/>
        <v>1.5</v>
      </c>
      <c r="J24">
        <f t="shared" si="10"/>
        <v>0.66666666666666674</v>
      </c>
    </row>
    <row r="25" spans="6:13" x14ac:dyDescent="0.3">
      <c r="F25" s="11">
        <f t="shared" ref="F25:J25" si="11">1/F9-1</f>
        <v>3</v>
      </c>
      <c r="G25">
        <f t="shared" si="11"/>
        <v>1</v>
      </c>
      <c r="H25">
        <f t="shared" si="11"/>
        <v>1.5</v>
      </c>
      <c r="I25">
        <f t="shared" si="11"/>
        <v>0.25</v>
      </c>
      <c r="J25">
        <f t="shared" si="11"/>
        <v>1.5</v>
      </c>
    </row>
    <row r="26" spans="6:13" x14ac:dyDescent="0.3">
      <c r="F26">
        <f t="shared" ref="F26:J26" si="12">1/F10-1</f>
        <v>0.66666666666666674</v>
      </c>
      <c r="G26">
        <f t="shared" si="12"/>
        <v>4</v>
      </c>
      <c r="H26">
        <f t="shared" si="12"/>
        <v>1.5</v>
      </c>
      <c r="I26">
        <f t="shared" si="12"/>
        <v>0.4285714285714286</v>
      </c>
      <c r="J26">
        <f t="shared" si="12"/>
        <v>0.66666666666666674</v>
      </c>
    </row>
    <row r="27" spans="6:13" x14ac:dyDescent="0.3">
      <c r="F27">
        <f t="shared" ref="F27:J27" si="13">1/F11-1</f>
        <v>2.3333333333333335</v>
      </c>
      <c r="G27">
        <f t="shared" si="13"/>
        <v>0.4285714285714286</v>
      </c>
      <c r="H27">
        <f t="shared" si="13"/>
        <v>1.5</v>
      </c>
      <c r="I27">
        <f t="shared" si="13"/>
        <v>0.11111111111111116</v>
      </c>
      <c r="J27">
        <f t="shared" si="1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1FB0-3BED-450E-B035-8B6E36D8C7F4}">
  <dimension ref="D6:U27"/>
  <sheetViews>
    <sheetView tabSelected="1" workbookViewId="0">
      <selection activeCell="G10" sqref="G10"/>
    </sheetView>
  </sheetViews>
  <sheetFormatPr defaultRowHeight="14.4" x14ac:dyDescent="0.3"/>
  <cols>
    <col min="14" max="14" width="12.77734375" bestFit="1" customWidth="1"/>
    <col min="16" max="16" width="10.77734375" bestFit="1" customWidth="1"/>
    <col min="17" max="17" width="11.77734375" bestFit="1" customWidth="1"/>
    <col min="18" max="18" width="12" bestFit="1" customWidth="1"/>
    <col min="19" max="19" width="11.33203125" bestFit="1" customWidth="1"/>
  </cols>
  <sheetData>
    <row r="6" spans="4:21" x14ac:dyDescent="0.3">
      <c r="E6" s="8" t="s">
        <v>0</v>
      </c>
      <c r="F6" s="8" t="s">
        <v>1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16</v>
      </c>
      <c r="N6" s="8" t="s">
        <v>17</v>
      </c>
      <c r="O6" s="8" t="s">
        <v>12</v>
      </c>
      <c r="P6" s="8" t="s">
        <v>13</v>
      </c>
      <c r="Q6" s="8" t="s">
        <v>18</v>
      </c>
      <c r="R6" s="8" t="s">
        <v>19</v>
      </c>
      <c r="S6" s="8" t="s">
        <v>20</v>
      </c>
      <c r="U6" s="9" t="s">
        <v>25</v>
      </c>
    </row>
    <row r="7" spans="4:21" x14ac:dyDescent="0.3">
      <c r="D7" t="s">
        <v>14</v>
      </c>
      <c r="E7" s="1">
        <v>1</v>
      </c>
      <c r="F7" s="2">
        <v>0.5</v>
      </c>
      <c r="G7" s="2">
        <v>0.9</v>
      </c>
      <c r="H7" s="2">
        <v>0.6</v>
      </c>
      <c r="I7" s="2">
        <v>0.8</v>
      </c>
      <c r="J7" s="2">
        <v>0.8</v>
      </c>
      <c r="K7" s="3">
        <f>SUM(F7:J7)/5</f>
        <v>0.72</v>
      </c>
      <c r="L7" s="4">
        <v>0.35</v>
      </c>
      <c r="M7" s="5" t="b">
        <f>MIN(F7:J7)&gt;=L7</f>
        <v>1</v>
      </c>
      <c r="N7" s="5" t="b">
        <f>FALSE</f>
        <v>0</v>
      </c>
      <c r="O7" s="6">
        <f>IF(OR($N$7:$N$11)=0, 2, O8)</f>
        <v>9.9999999999999978E-2</v>
      </c>
      <c r="P7" s="6">
        <f>ABS(MIN(F7:J7)-L7)</f>
        <v>0.15000000000000002</v>
      </c>
      <c r="Q7" s="7">
        <f>(M7*N7/O7)^2</f>
        <v>0</v>
      </c>
      <c r="R7" s="7">
        <f>((1-M7)*(1-N7)/P7)^2</f>
        <v>0</v>
      </c>
      <c r="S7" s="7">
        <f>((1-M7)*N7/MAX(O7/2, P7))^2</f>
        <v>0</v>
      </c>
      <c r="U7" t="b">
        <f>O7&gt;P7*2</f>
        <v>0</v>
      </c>
    </row>
    <row r="8" spans="4:21" x14ac:dyDescent="0.3">
      <c r="D8" t="s">
        <v>15</v>
      </c>
      <c r="E8" s="1">
        <v>2</v>
      </c>
      <c r="F8" s="2">
        <v>0.7</v>
      </c>
      <c r="G8" s="2">
        <v>0.5</v>
      </c>
      <c r="H8" s="2">
        <v>0.4</v>
      </c>
      <c r="I8" s="2">
        <v>0.4</v>
      </c>
      <c r="J8" s="2">
        <v>0.6</v>
      </c>
      <c r="K8" s="3">
        <f t="shared" ref="K8:K11" si="0">SUM(F8:J8)/5</f>
        <v>0.52</v>
      </c>
      <c r="L8" s="4">
        <v>0.35</v>
      </c>
      <c r="M8" s="5" t="b">
        <f t="shared" ref="M8:M11" si="1">MIN(F8:J8)&gt;=L8</f>
        <v>1</v>
      </c>
      <c r="N8" s="5" t="b">
        <f>K8&lt;$K$7</f>
        <v>1</v>
      </c>
      <c r="O8" s="6">
        <f>ABS($K$7-K8)/2</f>
        <v>9.9999999999999978E-2</v>
      </c>
      <c r="P8" s="6">
        <f t="shared" ref="P8:P11" si="2">ABS(MIN(F8:J8)-L8)</f>
        <v>5.0000000000000044E-2</v>
      </c>
      <c r="Q8" s="7">
        <f t="shared" ref="Q8:Q11" si="3">(M8*N8/O8)^2</f>
        <v>100.00000000000003</v>
      </c>
      <c r="R8" s="7">
        <f t="shared" ref="R8:R11" si="4">((1-M8)*(1-N8)/P8)^2</f>
        <v>0</v>
      </c>
      <c r="S8" s="7">
        <f>((1-M8)*N8/MAX(O8, P8))^2</f>
        <v>0</v>
      </c>
      <c r="U8" t="b">
        <f t="shared" ref="U8:U11" si="5">O8&gt;P8*2</f>
        <v>0</v>
      </c>
    </row>
    <row r="9" spans="4:21" x14ac:dyDescent="0.3">
      <c r="E9" s="1">
        <v>3</v>
      </c>
      <c r="F9" s="2">
        <v>0.3</v>
      </c>
      <c r="G9" s="2">
        <v>0.5</v>
      </c>
      <c r="H9" s="2">
        <v>0.4</v>
      </c>
      <c r="I9" s="2">
        <v>0.8</v>
      </c>
      <c r="J9" s="10">
        <v>0.4</v>
      </c>
      <c r="K9" s="3">
        <f t="shared" si="0"/>
        <v>0.48</v>
      </c>
      <c r="L9" s="4">
        <v>0.35</v>
      </c>
      <c r="M9" s="5" t="b">
        <f t="shared" si="1"/>
        <v>0</v>
      </c>
      <c r="N9" s="5" t="b">
        <f t="shared" ref="N9:N11" si="6">K9&lt;$K$7</f>
        <v>1</v>
      </c>
      <c r="O9" s="6">
        <f t="shared" ref="O9:O11" si="7">ABS($K$7-K9)/2</f>
        <v>0.12</v>
      </c>
      <c r="P9" s="6">
        <f t="shared" si="2"/>
        <v>4.9999999999999989E-2</v>
      </c>
      <c r="Q9" s="7">
        <f t="shared" si="3"/>
        <v>0</v>
      </c>
      <c r="R9" s="7">
        <f t="shared" si="4"/>
        <v>0</v>
      </c>
      <c r="S9" s="7">
        <f t="shared" ref="S9:S11" si="8">((1-M9)*N9/MAX(O9, P9))^2</f>
        <v>69.444444444444457</v>
      </c>
      <c r="U9" t="b">
        <f t="shared" si="5"/>
        <v>1</v>
      </c>
    </row>
    <row r="10" spans="4:21" x14ac:dyDescent="0.3">
      <c r="E10" s="1">
        <v>4</v>
      </c>
      <c r="F10" s="2">
        <v>0.34</v>
      </c>
      <c r="G10" s="2">
        <v>0.9</v>
      </c>
      <c r="H10" s="2">
        <v>0.8</v>
      </c>
      <c r="I10" s="2">
        <v>0.7</v>
      </c>
      <c r="J10" s="2">
        <v>0.5</v>
      </c>
      <c r="K10" s="3">
        <f t="shared" si="0"/>
        <v>0.64800000000000002</v>
      </c>
      <c r="L10" s="4">
        <v>0.35</v>
      </c>
      <c r="M10" s="5" t="b">
        <f t="shared" si="1"/>
        <v>0</v>
      </c>
      <c r="N10" s="5" t="b">
        <f t="shared" si="6"/>
        <v>1</v>
      </c>
      <c r="O10" s="6">
        <f t="shared" si="7"/>
        <v>3.5999999999999976E-2</v>
      </c>
      <c r="P10" s="6">
        <f t="shared" si="2"/>
        <v>9.9999999999999534E-3</v>
      </c>
      <c r="Q10" s="7">
        <f t="shared" si="3"/>
        <v>0</v>
      </c>
      <c r="R10" s="7">
        <f t="shared" si="4"/>
        <v>0</v>
      </c>
      <c r="S10" s="7">
        <f t="shared" si="8"/>
        <v>771.60493827160599</v>
      </c>
      <c r="U10" t="b">
        <f t="shared" si="5"/>
        <v>1</v>
      </c>
    </row>
    <row r="11" spans="4:21" x14ac:dyDescent="0.3">
      <c r="E11" s="1">
        <v>5</v>
      </c>
      <c r="F11" s="2">
        <v>0.34</v>
      </c>
      <c r="G11" s="2">
        <v>0.7</v>
      </c>
      <c r="H11" s="2">
        <v>0.4</v>
      </c>
      <c r="I11" s="2">
        <v>0.9</v>
      </c>
      <c r="J11" s="2">
        <v>0.5</v>
      </c>
      <c r="K11" s="3">
        <f t="shared" si="0"/>
        <v>0.56799999999999995</v>
      </c>
      <c r="L11" s="4">
        <v>0.35</v>
      </c>
      <c r="M11" s="5" t="b">
        <f t="shared" si="1"/>
        <v>0</v>
      </c>
      <c r="N11" s="5" t="b">
        <f t="shared" si="6"/>
        <v>1</v>
      </c>
      <c r="O11" s="6">
        <f t="shared" si="7"/>
        <v>7.6000000000000012E-2</v>
      </c>
      <c r="P11" s="6">
        <f t="shared" si="2"/>
        <v>9.9999999999999534E-3</v>
      </c>
      <c r="Q11" s="7">
        <f t="shared" si="3"/>
        <v>0</v>
      </c>
      <c r="R11" s="7">
        <f t="shared" si="4"/>
        <v>0</v>
      </c>
      <c r="S11" s="7">
        <f t="shared" si="8"/>
        <v>173.13019390581709</v>
      </c>
      <c r="U11" t="b">
        <f t="shared" si="5"/>
        <v>1</v>
      </c>
    </row>
    <row r="15" spans="4:21" x14ac:dyDescent="0.3">
      <c r="H15" t="s">
        <v>8</v>
      </c>
      <c r="I15" t="s">
        <v>9</v>
      </c>
      <c r="J15" t="s">
        <v>10</v>
      </c>
      <c r="K15" t="s">
        <v>11</v>
      </c>
    </row>
    <row r="16" spans="4:21" x14ac:dyDescent="0.3">
      <c r="H16">
        <f>1/(MIN($O$7/2,$P$7))^2</f>
        <v>400.00000000000023</v>
      </c>
      <c r="I16">
        <f>SUM(Q7:Q11)</f>
        <v>100.00000000000003</v>
      </c>
      <c r="J16">
        <f>SUM(R7:R11)</f>
        <v>0</v>
      </c>
      <c r="K16">
        <f>SUM(S7:S11)</f>
        <v>1014.1795766218676</v>
      </c>
    </row>
    <row r="20" spans="6:13" x14ac:dyDescent="0.3">
      <c r="F20" t="s">
        <v>26</v>
      </c>
      <c r="G20" t="s">
        <v>30</v>
      </c>
      <c r="I20" t="s">
        <v>31</v>
      </c>
      <c r="M20" t="s">
        <v>27</v>
      </c>
    </row>
    <row r="23" spans="6:13" x14ac:dyDescent="0.3">
      <c r="F23">
        <f>1/F7-1</f>
        <v>1</v>
      </c>
      <c r="G23">
        <f t="shared" ref="G23:J23" si="9">1/G7-1</f>
        <v>0.11111111111111116</v>
      </c>
      <c r="H23">
        <f t="shared" si="9"/>
        <v>0.66666666666666674</v>
      </c>
      <c r="I23">
        <f t="shared" si="9"/>
        <v>0.25</v>
      </c>
      <c r="J23">
        <f t="shared" si="9"/>
        <v>0.25</v>
      </c>
    </row>
    <row r="24" spans="6:13" x14ac:dyDescent="0.3">
      <c r="F24">
        <f t="shared" ref="F24:J27" si="10">1/F8-1</f>
        <v>0.4285714285714286</v>
      </c>
      <c r="G24">
        <f t="shared" si="10"/>
        <v>1</v>
      </c>
      <c r="H24">
        <f t="shared" si="10"/>
        <v>1.5</v>
      </c>
      <c r="I24">
        <f t="shared" si="10"/>
        <v>1.5</v>
      </c>
      <c r="J24">
        <f t="shared" si="10"/>
        <v>0.66666666666666674</v>
      </c>
    </row>
    <row r="25" spans="6:13" x14ac:dyDescent="0.3">
      <c r="F25">
        <f t="shared" si="10"/>
        <v>2.3333333333333335</v>
      </c>
      <c r="G25">
        <f t="shared" si="10"/>
        <v>1</v>
      </c>
      <c r="H25">
        <f t="shared" si="10"/>
        <v>1.5</v>
      </c>
      <c r="I25">
        <f t="shared" si="10"/>
        <v>0.25</v>
      </c>
      <c r="J25" s="11">
        <f t="shared" si="10"/>
        <v>1.5</v>
      </c>
    </row>
    <row r="26" spans="6:13" x14ac:dyDescent="0.3">
      <c r="F26">
        <f t="shared" si="10"/>
        <v>1.9411764705882351</v>
      </c>
      <c r="G26">
        <f t="shared" si="10"/>
        <v>0.11111111111111116</v>
      </c>
      <c r="H26">
        <f t="shared" si="10"/>
        <v>0.25</v>
      </c>
      <c r="I26">
        <f t="shared" si="10"/>
        <v>0.4285714285714286</v>
      </c>
      <c r="J26">
        <f t="shared" si="10"/>
        <v>1</v>
      </c>
    </row>
    <row r="27" spans="6:13" x14ac:dyDescent="0.3">
      <c r="F27">
        <f t="shared" si="10"/>
        <v>1.9411764705882351</v>
      </c>
      <c r="G27">
        <f t="shared" si="10"/>
        <v>0.4285714285714286</v>
      </c>
      <c r="H27">
        <f t="shared" si="10"/>
        <v>1.5</v>
      </c>
      <c r="I27">
        <f t="shared" si="10"/>
        <v>0.11111111111111116</v>
      </c>
      <c r="J27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Heda</dc:creator>
  <cp:lastModifiedBy>Sakshi Heda</cp:lastModifiedBy>
  <dcterms:created xsi:type="dcterms:W3CDTF">2024-03-14T03:35:31Z</dcterms:created>
  <dcterms:modified xsi:type="dcterms:W3CDTF">2024-04-04T16:15:18Z</dcterms:modified>
</cp:coreProperties>
</file>