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2511\Dropbox\York\Research Projects\Malawi EHP\Analysis\repo\1_data\"/>
    </mc:Choice>
  </mc:AlternateContent>
  <xr:revisionPtr revIDLastSave="0" documentId="8_{EC14105B-114B-4B98-89A3-63722578E460}" xr6:coauthVersionLast="47" xr6:coauthVersionMax="47" xr10:uidLastSave="{00000000-0000-0000-0000-000000000000}"/>
  <bookViews>
    <workbookView xWindow="30" yWindow="570" windowWidth="28770" windowHeight="15270" xr2:uid="{C03BDE51-5A28-4CCF-9C44-CC6F8E82EFCC}"/>
  </bookViews>
  <sheets>
    <sheet name="hr_constrain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A221667">#REF!</definedName>
    <definedName name="___A232834">#REF!</definedName>
    <definedName name="__123Graph_A" hidden="1">#REF!</definedName>
    <definedName name="__123Graph_AGRAPH1" hidden="1">#REF!</definedName>
    <definedName name="__123Graph_AGRAPH2" hidden="1">#REF!</definedName>
    <definedName name="__123Graph_AGRAPH3" hidden="1">#REF!</definedName>
    <definedName name="__123Graph_AGRAPH4" hidden="1">#REF!</definedName>
    <definedName name="__123Graph_AGRAPH5" hidden="1">#REF!</definedName>
    <definedName name="__123Graph_AGRAPH6" hidden="1">#REF!</definedName>
    <definedName name="__123Graph_B" hidden="1">#REF!</definedName>
    <definedName name="__123Graph_BGRAPH1" hidden="1">#REF!</definedName>
    <definedName name="__123Graph_BGRAPH2" hidden="1">#REF!</definedName>
    <definedName name="__123Graph_BGRAPH3" hidden="1">#REF!</definedName>
    <definedName name="__123Graph_BGRAPH4" hidden="1">#REF!</definedName>
    <definedName name="__123Graph_BGRAPH5" hidden="1">#REF!</definedName>
    <definedName name="__123Graph_BGRAPH6" hidden="1">#REF!</definedName>
    <definedName name="__123Graph_C" hidden="1">#REF!</definedName>
    <definedName name="__123Graph_CGRAPH1" hidden="1">#REF!</definedName>
    <definedName name="__123Graph_CGRAPH2" hidden="1">#REF!</definedName>
    <definedName name="__123Graph_CGRAPH3" hidden="1">#REF!</definedName>
    <definedName name="__123Graph_CGRAPH6" hidden="1">#REF!</definedName>
    <definedName name="__123Graph_D" hidden="1">#REF!</definedName>
    <definedName name="__123Graph_DGRAPH1" hidden="1">#REF!</definedName>
    <definedName name="__123Graph_DGRAPH3" hidden="1">#REF!</definedName>
    <definedName name="__123Graph_DGRAPH6" hidden="1">#REF!</definedName>
    <definedName name="__123Graph_LBL_A" hidden="1">#REF!</definedName>
    <definedName name="__123Graph_LBL_AGRAPH1" hidden="1">#REF!</definedName>
    <definedName name="__123Graph_LBL_AGRAPH2" hidden="1">#REF!</definedName>
    <definedName name="__123Graph_LBL_B" hidden="1">#REF!</definedName>
    <definedName name="__123Graph_LBL_BGRAPH2" hidden="1">#REF!</definedName>
    <definedName name="__123Graph_LBL_D" hidden="1">#REF!</definedName>
    <definedName name="__123Graph_LBL_DGRAPH1" hidden="1">#REF!</definedName>
    <definedName name="__123Graph_X" hidden="1">#REF!</definedName>
    <definedName name="__123Graph_XGRAPH1" hidden="1">#REF!</definedName>
    <definedName name="__123Graph_XGRAPH2" hidden="1">#REF!</definedName>
    <definedName name="__123Graph_XGRAPH3" hidden="1">#REF!</definedName>
    <definedName name="__123Graph_XGRAPH4" hidden="1">#REF!</definedName>
    <definedName name="__123Graph_XGRAPH5" hidden="1">#REF!</definedName>
    <definedName name="__123Graph_XGRAPH6" hidden="1">#REF!</definedName>
    <definedName name="__A221667">#REF!</definedName>
    <definedName name="__A232834">#REF!</definedName>
    <definedName name="_Fill" hidden="1">#REF!</definedName>
    <definedName name="AFREpop">'[2]External data'!$B$3</definedName>
    <definedName name="Dprop">'[3]External Data'!$C$76</definedName>
    <definedName name="Eprop">'[3]External Data'!$C$27</definedName>
    <definedName name="ExchangeRate2013">'[3]External Data'!$C$79</definedName>
    <definedName name="ExchangeRate2016">'[3]External Data'!$C$80</definedName>
    <definedName name="Header1" hidden="1">IF(COUNTA(#REF!)=0,0,INDEX(#REF!,MATCH(ROW(#REF!),#REF!,TRUE)))+1</definedName>
    <definedName name="Header2" hidden="1">[0]!Header1-1 &amp; "." &amp; MAX(1,COUNTA(INDEX(#REF!,MATCH([0]!Header1-1,#REF!,FALSE)):#REF!))</definedName>
    <definedName name="HMPhotos">INDIRECT('[4]D. District Level Heat Map'!$O$7)</definedName>
    <definedName name="Inflation2013">'[3]External Data'!$C$47</definedName>
    <definedName name="lab_list">[5]Dashboard!$A$5:$A$20</definedName>
    <definedName name="million">'[2]External data'!$B$27</definedName>
    <definedName name="pop">'[3]External Data'!$C$17</definedName>
    <definedName name="prop">'[2]External data'!$B$25</definedName>
    <definedName name="propD">'[2]External data'!$B$73</definedName>
    <definedName name="y_2015">[4]Lists!$B$9:$B$24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<sst xmlns="http://schemas.openxmlformats.org/spreadsheetml/2006/main" count="58" uniqueCount="58">
  <si>
    <t>Total staff</t>
  </si>
  <si>
    <t>Total patient-facing time per year (minutes)</t>
  </si>
  <si>
    <t>Medical staff</t>
  </si>
  <si>
    <t>Nursing staff</t>
  </si>
  <si>
    <t>Pharmaceutical staff</t>
  </si>
  <si>
    <t>Lab staff</t>
  </si>
  <si>
    <t>Dental staff</t>
  </si>
  <si>
    <t>Mental Health staff</t>
  </si>
  <si>
    <t>Nutrition staff</t>
  </si>
  <si>
    <t>Radiography staff</t>
  </si>
  <si>
    <t>Community Health workers</t>
  </si>
  <si>
    <t>Medical Officer / Specialist</t>
  </si>
  <si>
    <t>Clinical Officer / Technician</t>
  </si>
  <si>
    <t>Med. Assistant</t>
  </si>
  <si>
    <t>Nurse Officer</t>
  </si>
  <si>
    <t>Nurse Midwife Technician</t>
  </si>
  <si>
    <t>Pharmacist</t>
  </si>
  <si>
    <t>Pharm Technician</t>
  </si>
  <si>
    <t>Pharm Assistant</t>
  </si>
  <si>
    <t>Lab Officer</t>
  </si>
  <si>
    <t>Lab Technician</t>
  </si>
  <si>
    <t>Lab Assistant</t>
  </si>
  <si>
    <t>DCSA</t>
  </si>
  <si>
    <t>Dental Officer</t>
  </si>
  <si>
    <t>Dental Therapist</t>
  </si>
  <si>
    <t>Dental Assistant</t>
  </si>
  <si>
    <t>Mental Health Staff</t>
  </si>
  <si>
    <t>Nutrition Staff</t>
  </si>
  <si>
    <t>Radiographer</t>
  </si>
  <si>
    <t>Radiography Technician</t>
  </si>
  <si>
    <t>Sonographer</t>
  </si>
  <si>
    <t>Radiotherapy Technician</t>
  </si>
  <si>
    <t>M01</t>
  </si>
  <si>
    <t>M02</t>
  </si>
  <si>
    <t>M03</t>
  </si>
  <si>
    <t>N01</t>
  </si>
  <si>
    <t>N02</t>
  </si>
  <si>
    <t>P01</t>
  </si>
  <si>
    <t>P02</t>
  </si>
  <si>
    <t>P03</t>
  </si>
  <si>
    <t>L01</t>
  </si>
  <si>
    <t>L02</t>
  </si>
  <si>
    <t>L03</t>
  </si>
  <si>
    <t>E01</t>
  </si>
  <si>
    <t>D01</t>
  </si>
  <si>
    <t>D02</t>
  </si>
  <si>
    <t>D03</t>
  </si>
  <si>
    <t>C01</t>
  </si>
  <si>
    <t>T01</t>
  </si>
  <si>
    <t>R01</t>
  </si>
  <si>
    <t>R02</t>
  </si>
  <si>
    <t>R03</t>
  </si>
  <si>
    <t>R04</t>
  </si>
  <si>
    <t>CH and HQ</t>
  </si>
  <si>
    <t>Rest</t>
  </si>
  <si>
    <t>Total</t>
  </si>
  <si>
    <t>PFT available per staff</t>
  </si>
  <si>
    <t>Total PFT available for 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</si>
</sst>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4C9A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/>
    <xf numFmtId="0" fontId="4" fillId="0" borderId="0" xfId="2"/>
    <xf numFmtId="0" fontId="1" fillId="0" borderId="1" xfId="2" applyFont="1" applyBorder="1"/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1" fillId="0" borderId="2" xfId="2" applyFont="1" applyBorder="1"/>
    <xf numFmtId="165" fontId="1" fillId="0" borderId="2" xfId="3" applyNumberFormat="1" applyFont="1" applyBorder="1"/>
    <xf numFmtId="164" fontId="6" fillId="0" borderId="2" xfId="0" applyNumberFormat="1" applyFont="1" applyBorder="1"/>
    <xf numFmtId="165" fontId="1" fillId="0" borderId="2" xfId="3" applyNumberFormat="1" applyFont="1" applyFill="1" applyBorder="1"/>
    <xf numFmtId="165" fontId="1" fillId="0" borderId="2" xfId="2" applyNumberFormat="1" applyFont="1" applyBorder="1"/>
    <xf numFmtId="165" fontId="7" fillId="2" borderId="3" xfId="1" applyNumberFormat="1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  <xf numFmtId="165" fontId="7" fillId="5" borderId="2" xfId="1" applyNumberFormat="1" applyFont="1" applyFill="1" applyBorder="1" applyAlignment="1">
      <alignment horizontal="center" vertical="center" wrapText="1"/>
    </xf>
    <xf numFmtId="165" fontId="7" fillId="6" borderId="2" xfId="1" applyNumberFormat="1" applyFont="1" applyFill="1" applyBorder="1" applyAlignment="1">
      <alignment horizontal="center" vertical="center" wrapText="1"/>
    </xf>
    <xf numFmtId="165" fontId="7" fillId="7" borderId="2" xfId="1" applyNumberFormat="1" applyFont="1" applyFill="1" applyBorder="1" applyAlignment="1">
      <alignment horizontal="center" vertical="center" wrapText="1"/>
    </xf>
    <xf numFmtId="165" fontId="7" fillId="8" borderId="2" xfId="1" applyNumberFormat="1" applyFont="1" applyFill="1" applyBorder="1" applyAlignment="1">
      <alignment horizontal="center" vertical="center" wrapText="1"/>
    </xf>
    <xf numFmtId="165" fontId="7" fillId="9" borderId="2" xfId="1" applyNumberFormat="1" applyFont="1" applyFill="1" applyBorder="1" applyAlignment="1">
      <alignment horizontal="center" vertical="center" wrapText="1"/>
    </xf>
    <xf numFmtId="165" fontId="7" fillId="10" borderId="2" xfId="1" applyNumberFormat="1" applyFont="1" applyFill="1" applyBorder="1" applyAlignment="1">
      <alignment horizontal="center" vertical="center" wrapText="1"/>
    </xf>
    <xf numFmtId="165" fontId="7" fillId="10" borderId="4" xfId="1" applyNumberFormat="1" applyFont="1" applyFill="1" applyBorder="1" applyAlignment="1">
      <alignment horizontal="center" vertical="center" wrapText="1"/>
    </xf>
    <xf numFmtId="165" fontId="8" fillId="11" borderId="5" xfId="1" applyNumberFormat="1" applyFont="1" applyFill="1" applyBorder="1" applyAlignment="1">
      <alignment horizontal="center" wrapText="1"/>
    </xf>
    <xf numFmtId="165" fontId="8" fillId="11" borderId="6" xfId="1" applyNumberFormat="1" applyFont="1" applyFill="1" applyBorder="1" applyAlignment="1">
      <alignment horizontal="center" wrapText="1"/>
    </xf>
    <xf numFmtId="165" fontId="8" fillId="11" borderId="7" xfId="1" applyNumberFormat="1" applyFont="1" applyFill="1" applyBorder="1" applyAlignment="1">
      <alignment horizontal="center" wrapText="1"/>
    </xf>
    <xf numFmtId="0" fontId="9" fillId="0" borderId="0" xfId="0" applyFont="1"/>
    <xf numFmtId="165" fontId="9" fillId="0" borderId="0" xfId="1" applyNumberFormat="1" applyFont="1"/>
  </cellXfs>
  <cellStyles count="4">
    <cellStyle name="Comma" xfId="1" builtinId="3"/>
    <cellStyle name="Comma 2" xfId="3" xr:uid="{01A89394-B1CB-4B38-BF58-AEC0EA25185E}"/>
    <cellStyle name="Normal" xfId="0" builtinId="0"/>
    <cellStyle name="Normal 2" xfId="2" xr:uid="{D84E206C-4FA2-45A8-97D3-0878BBEB5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2511\Dropbox\York\Research%20Projects\Malawi%20EHP\Analysis\2%20data\EHP%20Tool_07Mar22.xlsx" TargetMode="External"/><Relationship Id="rId1" Type="http://schemas.openxmlformats.org/officeDocument/2006/relationships/externalLinkPath" Target="/Users/sm2511/Dropbox/York/Research%20Projects/Malawi%20EHP/Analysis/2%20data/EHP%20Tool_07Mar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fs/C:/Users/fmcguire92/Documents/MoH%20Malawi/HSSP%20II/EHP/Main/Malawi%20EHP%20Living%20Library%2013.3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fs\sm2511\userfs\sm2511\Users\sakshimohan\Dropbox%20(Personal)\MOH%20Malawi\EHP\EHP%20Tool\EHP%20Tool%20v1.4_10Aug2018xls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ung/Box%20Sync/Optimization%20Analysis/Optimization%20Analysis%202014%20Model%20Refresh/WOA%20Excel%20Tool/WOA_Tool_Final_WV_1410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ona.walsh/Desktop/2011%20Lab%20Stats%20-%20Updated%2010%20December%202012%20F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us summary"/>
      <sheetName val="final_intervention_list"/>
      <sheetName val="Sheet2"/>
      <sheetName val="Sheet4"/>
      <sheetName val="Consumables -&gt;"/>
      <sheetName val="malawi_2021_consumable costs"/>
      <sheetName val="HR-&gt;"/>
      <sheetName val="hr_constraint"/>
      <sheetName val="activity_times"/>
      <sheetName val="workforce_salary"/>
      <sheetName val="donor -&gt;"/>
      <sheetName val="donor_funding_RM7"/>
      <sheetName val="uganda_work-&gt;"/>
      <sheetName val="additional interventions_Uganda"/>
      <sheetName val="Uganda - WFOM mapping"/>
      <sheetName val="data-&gt;"/>
      <sheetName val="raw_data"/>
      <sheetName val="Exchange rate and population"/>
      <sheetName val="substitutes"/>
      <sheetName val="intervention_cleaning"/>
      <sheetName val="Ratios"/>
      <sheetName val="Malawi - population by age"/>
      <sheetName val="Epidemiological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ERs and DALYs"/>
      <sheetName val="Library"/>
      <sheetName val="Coverage"/>
      <sheetName val="Case numbers"/>
      <sheetName val="External data"/>
      <sheetName val="Cost"/>
      <sheetName val="PPP conversion factors"/>
      <sheetName val="BHP Cost &amp; DALYs"/>
      <sheetName val="BHP+ Cost &amp; DALYs"/>
      <sheetName val="Current EHP"/>
      <sheetName val="FI Prioritising ICER"/>
      <sheetName val="FINAL FI-RI"/>
      <sheetName val="Sheet3"/>
      <sheetName val="Sheet4"/>
      <sheetName val="Sheet5"/>
    </sheetNames>
    <sheetDataSet>
      <sheetData sheetId="0">
        <row r="4">
          <cell r="C4" t="str">
            <v>Cesearian section (with complication)</v>
          </cell>
        </row>
      </sheetData>
      <sheetData sheetId="1">
        <row r="2">
          <cell r="E2" t="str">
            <v>Cesearian section (with complication)</v>
          </cell>
        </row>
      </sheetData>
      <sheetData sheetId="2"/>
      <sheetData sheetId="3"/>
      <sheetData sheetId="4">
        <row r="3">
          <cell r="B3">
            <v>515118818</v>
          </cell>
        </row>
        <row r="25">
          <cell r="B25">
            <v>3.3419920605579585E-2</v>
          </cell>
        </row>
        <row r="27">
          <cell r="B27">
            <v>1000000</v>
          </cell>
        </row>
        <row r="73">
          <cell r="B73">
            <v>3.735266588045219E-2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Data"/>
      <sheetName val="Library"/>
      <sheetName val="Intervention input co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A. National Summary"/>
      <sheetName val="B. Results by Cadre"/>
      <sheetName val="C. Results by Facility Type"/>
      <sheetName val="D. District Level Heat Map"/>
      <sheetName val="A. National Summary_calcs"/>
      <sheetName val="B. by Facility Type_calcs"/>
      <sheetName val="C. Heat Map_calcs"/>
      <sheetName val="SOURCE DATA - Current staff"/>
      <sheetName val="Current staff - by district"/>
      <sheetName val="SOURCE DATA - Establishment"/>
      <sheetName val="SOURCE DATA - Optimal Staff"/>
      <sheetName val="Optimal staff - by fac type"/>
      <sheetName val="Lists"/>
      <sheetName val="Images"/>
      <sheetName val="WOA_Tool_Final_WV_14102016"/>
    </sheetNames>
    <sheetDataSet>
      <sheetData sheetId="0"/>
      <sheetData sheetId="1"/>
      <sheetData sheetId="2"/>
      <sheetData sheetId="3"/>
      <sheetData sheetId="4">
        <row r="7">
          <cell r="O7" t="str">
            <v>MedicalAssistant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B9">
            <v>2015</v>
          </cell>
        </row>
        <row r="10">
          <cell r="B10">
            <v>2016</v>
          </cell>
        </row>
        <row r="11">
          <cell r="B11">
            <v>2017</v>
          </cell>
        </row>
        <row r="12">
          <cell r="B12">
            <v>2018</v>
          </cell>
        </row>
        <row r="13">
          <cell r="B13">
            <v>2019</v>
          </cell>
        </row>
        <row r="14">
          <cell r="B14">
            <v>2020</v>
          </cell>
        </row>
        <row r="15">
          <cell r="B15">
            <v>2021</v>
          </cell>
        </row>
        <row r="16">
          <cell r="B16">
            <v>2022</v>
          </cell>
        </row>
        <row r="17">
          <cell r="B17">
            <v>2023</v>
          </cell>
        </row>
        <row r="18">
          <cell r="B18">
            <v>2024</v>
          </cell>
        </row>
        <row r="19">
          <cell r="B19">
            <v>2025</v>
          </cell>
        </row>
        <row r="20">
          <cell r="B20">
            <v>2026</v>
          </cell>
        </row>
        <row r="21">
          <cell r="B21">
            <v>2027</v>
          </cell>
        </row>
        <row r="22">
          <cell r="B22">
            <v>2028</v>
          </cell>
        </row>
        <row r="23">
          <cell r="B23">
            <v>2029</v>
          </cell>
        </row>
        <row r="24">
          <cell r="B24">
            <v>2030</v>
          </cell>
        </row>
      </sheetData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4 for Finance"/>
      <sheetName val="Instructions"/>
      <sheetName val="Lab Master Data Sheet"/>
      <sheetName val="Lists"/>
      <sheetName val="Dashboard Data"/>
      <sheetName val="Dashboard"/>
      <sheetName val="Totals -- By Department"/>
      <sheetName val="Totals -- Monthly"/>
      <sheetName val="Totals -- Year 2 Date By Lab"/>
      <sheetName val="Graphs  - Summary Data"/>
      <sheetName val="Baylor"/>
      <sheetName val="Dvoklwako"/>
      <sheetName val="Emkhuzweni"/>
      <sheetName val="GS"/>
      <sheetName val="Hlatikulu"/>
      <sheetName val="KSII"/>
      <sheetName val="Mankayane"/>
      <sheetName val="Matsanjeni"/>
      <sheetName val="Mbabane"/>
      <sheetName val="Nhlangano"/>
      <sheetName val="PhocweniAB"/>
      <sheetName val="Piggs Peak"/>
      <sheetName val="RFM"/>
      <sheetName val="Sipofaneni"/>
      <sheetName val="Sitobela"/>
      <sheetName val="TB"/>
      <sheetName val="Sheet1"/>
      <sheetName val="Hlathikhulu2011"/>
      <sheetName val="Mankayane2011"/>
      <sheetName val="PiggsPeak2011"/>
      <sheetName val="Nhlangano2011"/>
      <sheetName val="TBReferal2011"/>
      <sheetName val="RFM2011"/>
      <sheetName val="Siphofaneni2011"/>
      <sheetName val="Matsanjeni2011"/>
      <sheetName val="Mbabane2011"/>
      <sheetName val="Emkhuzweni2011"/>
      <sheetName val="Sithobela2011"/>
      <sheetName val="Matsanjeni2012"/>
      <sheetName val="Hlathikhulu2012"/>
      <sheetName val="FRM2012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Baylor</v>
          </cell>
        </row>
        <row r="6">
          <cell r="A6" t="str">
            <v>Dvoklwako</v>
          </cell>
        </row>
        <row r="7">
          <cell r="A7" t="str">
            <v>Emkhuzweni</v>
          </cell>
        </row>
        <row r="8">
          <cell r="A8" t="str">
            <v>GS</v>
          </cell>
        </row>
        <row r="9">
          <cell r="A9" t="str">
            <v>Hlatikulu</v>
          </cell>
        </row>
        <row r="10">
          <cell r="A10" t="str">
            <v>KSII</v>
          </cell>
        </row>
        <row r="11">
          <cell r="A11" t="str">
            <v>Mankayane</v>
          </cell>
        </row>
        <row r="12">
          <cell r="A12" t="str">
            <v>Matsanjeni</v>
          </cell>
        </row>
        <row r="13">
          <cell r="A13" t="str">
            <v>Mbabane</v>
          </cell>
        </row>
        <row r="14">
          <cell r="A14" t="str">
            <v>Nhlangano</v>
          </cell>
        </row>
        <row r="15">
          <cell r="A15" t="str">
            <v>PhocweniAB</v>
          </cell>
        </row>
        <row r="16">
          <cell r="A16" t="str">
            <v>Piggs Peak</v>
          </cell>
        </row>
        <row r="17">
          <cell r="A17" t="str">
            <v>RFM</v>
          </cell>
        </row>
        <row r="18">
          <cell r="A18" t="str">
            <v>Sipofaneni</v>
          </cell>
        </row>
        <row r="19">
          <cell r="A19" t="str">
            <v>Sitobela</v>
          </cell>
        </row>
        <row r="20">
          <cell r="A20" t="str">
            <v>TB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E492-773B-4B50-8216-12DAE201843E}">
  <sheetPr>
    <tabColor theme="9"/>
  </sheetPr>
  <dimension ref="A1:V20"/>
  <sheetViews>
    <sheetView tabSelected="1" workbookViewId="0">
      <selection activeCell="D28" sqref="D28"/>
    </sheetView>
  </sheetViews>
  <sheetFormatPr defaultColWidth="9.765625" defaultRowHeight="15.5" x14ac:dyDescent="0.35"/>
  <cols>
    <col min="1" max="3" width="12.4609375" style="2" customWidth="1"/>
    <col min="4" max="4" width="21.07421875" style="2" bestFit="1" customWidth="1"/>
    <col min="5" max="7" width="12.4609375" style="2" customWidth="1"/>
    <col min="8" max="8" width="14.61328125" style="2" bestFit="1" customWidth="1"/>
    <col min="9" max="12" width="10.23046875" style="2" bestFit="1" customWidth="1"/>
    <col min="13" max="22" width="9.84375" style="2" bestFit="1" customWidth="1"/>
    <col min="23" max="16384" width="9.765625" style="2"/>
  </cols>
  <sheetData>
    <row r="1" spans="1:22" x14ac:dyDescent="0.35">
      <c r="A1" s="1"/>
      <c r="B1"/>
      <c r="C1"/>
      <c r="D1"/>
      <c r="E1"/>
      <c r="F1"/>
      <c r="G1"/>
      <c r="H1"/>
      <c r="I1"/>
    </row>
    <row r="2" spans="1:22" ht="43.5" x14ac:dyDescent="0.35">
      <c r="A2" s="3"/>
      <c r="B2" s="4" t="s">
        <v>0</v>
      </c>
      <c r="C2" s="5" t="s">
        <v>1</v>
      </c>
      <c r="D2"/>
      <c r="E2"/>
      <c r="F2"/>
      <c r="G2"/>
      <c r="H2"/>
      <c r="I2"/>
    </row>
    <row r="3" spans="1:22" x14ac:dyDescent="0.35">
      <c r="A3" s="6" t="s">
        <v>2</v>
      </c>
      <c r="B3" s="7">
        <f>SUM(B18:D18)</f>
        <v>3819</v>
      </c>
      <c r="C3" s="8">
        <f>SUM(B20:D20)</f>
        <v>273289516.76499057</v>
      </c>
      <c r="D3"/>
      <c r="E3"/>
      <c r="F3"/>
      <c r="G3"/>
      <c r="H3"/>
      <c r="I3"/>
    </row>
    <row r="4" spans="1:22" x14ac:dyDescent="0.35">
      <c r="A4" s="6" t="s">
        <v>3</v>
      </c>
      <c r="B4" s="7">
        <f>SUM(E18:F18)</f>
        <v>8145</v>
      </c>
      <c r="C4" s="8">
        <f>SUM(E20:F20)</f>
        <v>602839873.91936946</v>
      </c>
      <c r="D4"/>
      <c r="E4"/>
      <c r="F4"/>
      <c r="G4"/>
      <c r="H4"/>
      <c r="I4"/>
    </row>
    <row r="5" spans="1:22" x14ac:dyDescent="0.35">
      <c r="A5" s="6" t="s">
        <v>4</v>
      </c>
      <c r="B5" s="7">
        <f>SUM(G18:I18)</f>
        <v>572</v>
      </c>
      <c r="C5" s="8">
        <f>SUM(G20:I20)</f>
        <v>41801608.813793108</v>
      </c>
      <c r="D5"/>
      <c r="E5"/>
      <c r="F5"/>
      <c r="G5"/>
      <c r="H5"/>
      <c r="I5"/>
    </row>
    <row r="6" spans="1:22" x14ac:dyDescent="0.35">
      <c r="A6" s="6" t="s">
        <v>5</v>
      </c>
      <c r="B6" s="7">
        <f>SUM(J18:L18)</f>
        <v>798</v>
      </c>
      <c r="C6" s="8">
        <f>SUM(J20:L20)</f>
        <v>61393315.875510193</v>
      </c>
      <c r="D6"/>
      <c r="E6"/>
      <c r="F6"/>
      <c r="G6"/>
      <c r="H6"/>
      <c r="I6"/>
    </row>
    <row r="7" spans="1:22" x14ac:dyDescent="0.35">
      <c r="A7" s="6" t="s">
        <v>6</v>
      </c>
      <c r="B7" s="7">
        <f>SUM(N18:P18)</f>
        <v>153</v>
      </c>
      <c r="C7" s="8">
        <f>SUM(N20:P20)</f>
        <v>0</v>
      </c>
      <c r="D7"/>
      <c r="E7"/>
      <c r="F7"/>
      <c r="G7"/>
      <c r="H7"/>
      <c r="I7"/>
    </row>
    <row r="8" spans="1:22" x14ac:dyDescent="0.35">
      <c r="A8" s="6" t="s">
        <v>7</v>
      </c>
      <c r="B8" s="9">
        <f>Q18</f>
        <v>50</v>
      </c>
      <c r="C8" s="8">
        <f>Q20</f>
        <v>0</v>
      </c>
      <c r="D8"/>
      <c r="E8"/>
      <c r="F8"/>
      <c r="G8"/>
      <c r="H8"/>
      <c r="I8"/>
    </row>
    <row r="9" spans="1:22" x14ac:dyDescent="0.35">
      <c r="A9" s="6" t="s">
        <v>8</v>
      </c>
      <c r="B9" s="9">
        <f>R18</f>
        <v>66</v>
      </c>
      <c r="C9" s="8">
        <f>R20</f>
        <v>0</v>
      </c>
      <c r="D9"/>
      <c r="E9"/>
      <c r="F9"/>
      <c r="G9"/>
      <c r="H9"/>
      <c r="I9"/>
    </row>
    <row r="10" spans="1:22" x14ac:dyDescent="0.35">
      <c r="A10" s="6" t="s">
        <v>9</v>
      </c>
      <c r="B10" s="9">
        <f>SUM(S18:V18)</f>
        <v>195</v>
      </c>
      <c r="C10" s="8">
        <f>SUM(S20:V20)</f>
        <v>0</v>
      </c>
      <c r="D10"/>
      <c r="E10"/>
      <c r="F10"/>
      <c r="G10"/>
      <c r="H10"/>
      <c r="I10"/>
    </row>
    <row r="11" spans="1:22" x14ac:dyDescent="0.35">
      <c r="A11" s="6" t="s">
        <v>10</v>
      </c>
      <c r="B11" s="10">
        <f>M18</f>
        <v>10726</v>
      </c>
      <c r="C11" s="8">
        <f>M20</f>
        <v>0</v>
      </c>
      <c r="D11"/>
      <c r="E11"/>
      <c r="F11"/>
      <c r="G11"/>
      <c r="H11"/>
      <c r="I11"/>
    </row>
    <row r="14" spans="1:22" ht="26" x14ac:dyDescent="0.35">
      <c r="A14"/>
      <c r="B14" s="11" t="s">
        <v>11</v>
      </c>
      <c r="C14" s="12" t="s">
        <v>12</v>
      </c>
      <c r="D14" s="12" t="s">
        <v>13</v>
      </c>
      <c r="E14" s="13" t="s">
        <v>14</v>
      </c>
      <c r="F14" s="13" t="s">
        <v>15</v>
      </c>
      <c r="G14" s="14" t="s">
        <v>16</v>
      </c>
      <c r="H14" s="14" t="s">
        <v>17</v>
      </c>
      <c r="I14" s="14" t="s">
        <v>18</v>
      </c>
      <c r="J14" s="15" t="s">
        <v>19</v>
      </c>
      <c r="K14" s="15" t="s">
        <v>20</v>
      </c>
      <c r="L14" s="15" t="s">
        <v>21</v>
      </c>
      <c r="M14" s="16" t="s">
        <v>22</v>
      </c>
      <c r="N14" s="17" t="s">
        <v>23</v>
      </c>
      <c r="O14" s="17" t="s">
        <v>24</v>
      </c>
      <c r="P14" s="17" t="s">
        <v>25</v>
      </c>
      <c r="Q14" s="18" t="s">
        <v>26</v>
      </c>
      <c r="R14" s="19" t="s">
        <v>27</v>
      </c>
      <c r="S14" s="20" t="s">
        <v>28</v>
      </c>
      <c r="T14" s="20" t="s">
        <v>29</v>
      </c>
      <c r="U14" s="20" t="s">
        <v>30</v>
      </c>
      <c r="V14" s="21" t="s">
        <v>31</v>
      </c>
    </row>
    <row r="15" spans="1:22" x14ac:dyDescent="0.35">
      <c r="A15"/>
      <c r="B15" s="22" t="s">
        <v>32</v>
      </c>
      <c r="C15" s="23" t="s">
        <v>33</v>
      </c>
      <c r="D15" s="23" t="s">
        <v>34</v>
      </c>
      <c r="E15" s="23" t="s">
        <v>35</v>
      </c>
      <c r="F15" s="23" t="s">
        <v>36</v>
      </c>
      <c r="G15" s="23" t="s">
        <v>37</v>
      </c>
      <c r="H15" s="23" t="s">
        <v>38</v>
      </c>
      <c r="I15" s="23" t="s">
        <v>39</v>
      </c>
      <c r="J15" s="23" t="s">
        <v>40</v>
      </c>
      <c r="K15" s="23" t="s">
        <v>41</v>
      </c>
      <c r="L15" s="23" t="s">
        <v>42</v>
      </c>
      <c r="M15" s="23" t="s">
        <v>43</v>
      </c>
      <c r="N15" s="23" t="s">
        <v>44</v>
      </c>
      <c r="O15" s="23" t="s">
        <v>45</v>
      </c>
      <c r="P15" s="23" t="s">
        <v>46</v>
      </c>
      <c r="Q15" s="23" t="s">
        <v>47</v>
      </c>
      <c r="R15" s="23" t="s">
        <v>48</v>
      </c>
      <c r="S15" s="23" t="s">
        <v>49</v>
      </c>
      <c r="T15" s="23" t="s">
        <v>50</v>
      </c>
      <c r="U15" s="23" t="s">
        <v>51</v>
      </c>
      <c r="V15" s="24" t="s">
        <v>52</v>
      </c>
    </row>
    <row r="16" spans="1:22" x14ac:dyDescent="0.35">
      <c r="A16" s="25" t="s">
        <v>53</v>
      </c>
      <c r="B16" s="26">
        <v>321</v>
      </c>
      <c r="C16" s="26">
        <v>383</v>
      </c>
      <c r="D16" s="26">
        <v>6</v>
      </c>
      <c r="E16" s="26">
        <v>660</v>
      </c>
      <c r="F16" s="26">
        <v>1275</v>
      </c>
      <c r="G16" s="26">
        <v>55</v>
      </c>
      <c r="H16" s="26">
        <v>47</v>
      </c>
      <c r="I16" s="26">
        <v>0</v>
      </c>
      <c r="J16" s="26">
        <v>100</v>
      </c>
      <c r="K16" s="26">
        <v>57</v>
      </c>
      <c r="L16" s="26">
        <v>0</v>
      </c>
      <c r="M16" s="26">
        <v>0</v>
      </c>
      <c r="N16" s="26">
        <v>21</v>
      </c>
      <c r="O16" s="26">
        <v>15</v>
      </c>
      <c r="P16" s="26">
        <v>0</v>
      </c>
      <c r="Q16" s="26">
        <v>29</v>
      </c>
      <c r="R16" s="26">
        <v>8</v>
      </c>
      <c r="S16" s="26">
        <v>25</v>
      </c>
      <c r="T16" s="26">
        <v>49</v>
      </c>
      <c r="U16" s="26">
        <v>0</v>
      </c>
      <c r="V16" s="26">
        <v>0</v>
      </c>
    </row>
    <row r="17" spans="1:22" x14ac:dyDescent="0.35">
      <c r="A17" s="25" t="s">
        <v>54</v>
      </c>
      <c r="B17" s="26">
        <v>231</v>
      </c>
      <c r="C17" s="26">
        <v>1303</v>
      </c>
      <c r="D17" s="26">
        <v>1575</v>
      </c>
      <c r="E17" s="26">
        <v>953</v>
      </c>
      <c r="F17" s="26">
        <v>5191</v>
      </c>
      <c r="G17" s="26">
        <v>32</v>
      </c>
      <c r="H17" s="26">
        <v>151</v>
      </c>
      <c r="I17" s="26">
        <v>287</v>
      </c>
      <c r="J17" s="26">
        <v>78</v>
      </c>
      <c r="K17" s="26">
        <v>415</v>
      </c>
      <c r="L17" s="26">
        <v>148</v>
      </c>
      <c r="M17" s="26">
        <v>10726</v>
      </c>
      <c r="N17" s="26">
        <v>7</v>
      </c>
      <c r="O17" s="26">
        <v>110</v>
      </c>
      <c r="P17" s="26">
        <v>0</v>
      </c>
      <c r="Q17" s="26">
        <v>21</v>
      </c>
      <c r="R17" s="26">
        <v>58</v>
      </c>
      <c r="S17" s="26">
        <v>44</v>
      </c>
      <c r="T17" s="26">
        <v>77</v>
      </c>
      <c r="U17" s="26">
        <v>0</v>
      </c>
      <c r="V17" s="26">
        <v>0</v>
      </c>
    </row>
    <row r="18" spans="1:22" x14ac:dyDescent="0.35">
      <c r="A18" s="25" t="s">
        <v>55</v>
      </c>
      <c r="B18" s="26">
        <v>552</v>
      </c>
      <c r="C18" s="26">
        <v>1686</v>
      </c>
      <c r="D18" s="26">
        <v>1581</v>
      </c>
      <c r="E18" s="26">
        <v>1613</v>
      </c>
      <c r="F18" s="26">
        <f>6466+R18</f>
        <v>6532</v>
      </c>
      <c r="G18" s="26">
        <v>87</v>
      </c>
      <c r="H18" s="26">
        <v>198</v>
      </c>
      <c r="I18" s="26">
        <v>287</v>
      </c>
      <c r="J18" s="26">
        <v>178</v>
      </c>
      <c r="K18" s="26">
        <v>472</v>
      </c>
      <c r="L18" s="26">
        <v>148</v>
      </c>
      <c r="M18" s="26">
        <v>10726</v>
      </c>
      <c r="N18" s="26">
        <v>28</v>
      </c>
      <c r="O18" s="26">
        <v>125</v>
      </c>
      <c r="P18" s="26">
        <v>0</v>
      </c>
      <c r="Q18" s="26">
        <v>50</v>
      </c>
      <c r="R18" s="26">
        <v>66</v>
      </c>
      <c r="S18" s="26">
        <v>69</v>
      </c>
      <c r="T18" s="26">
        <v>126</v>
      </c>
      <c r="U18" s="26">
        <v>0</v>
      </c>
      <c r="V18" s="26">
        <v>0</v>
      </c>
    </row>
    <row r="19" spans="1:22" x14ac:dyDescent="0.35">
      <c r="A19" s="25" t="s">
        <v>56</v>
      </c>
      <c r="B19" s="26">
        <v>46741.154198473283</v>
      </c>
      <c r="C19" s="26">
        <v>72136.89663366336</v>
      </c>
      <c r="D19" s="26">
        <v>79611.38009049774</v>
      </c>
      <c r="E19" s="26">
        <v>60405.24537815126</v>
      </c>
      <c r="F19" s="26">
        <v>77373.884434233201</v>
      </c>
      <c r="G19" s="26">
        <v>73138.455172413785</v>
      </c>
      <c r="H19" s="26">
        <v>73278.79310344829</v>
      </c>
      <c r="I19" s="26">
        <v>72924.606896551719</v>
      </c>
      <c r="J19" s="26">
        <v>77052.75</v>
      </c>
      <c r="K19" s="26">
        <v>77049.199999999983</v>
      </c>
      <c r="L19" s="26">
        <v>76423.675510204077</v>
      </c>
      <c r="M19" s="26" t="e">
        <v>#DIV/0!</v>
      </c>
      <c r="N19" s="26" t="e">
        <v>#DIV/0!</v>
      </c>
      <c r="O19" s="26" t="e">
        <v>#DIV/0!</v>
      </c>
      <c r="P19" s="26" t="e">
        <v>#DIV/0!</v>
      </c>
      <c r="Q19" s="26" t="e">
        <v>#DIV/0!</v>
      </c>
      <c r="R19" s="26" t="e">
        <v>#DIV/0!</v>
      </c>
      <c r="S19" s="26" t="e">
        <v>#DIV/0!</v>
      </c>
      <c r="T19" s="26" t="e">
        <v>#DIV/0!</v>
      </c>
      <c r="U19" s="26" t="e">
        <v>#DIV/0!</v>
      </c>
      <c r="V19" s="26" t="e">
        <v>#DIV/0!</v>
      </c>
    </row>
    <row r="20" spans="1:22" x14ac:dyDescent="0.35">
      <c r="A20" s="25" t="s">
        <v>57</v>
      </c>
      <c r="B20" s="26">
        <v>25801117.117557254</v>
      </c>
      <c r="C20" s="26">
        <v>121622807.72435643</v>
      </c>
      <c r="D20" s="26">
        <v>125865591.92307693</v>
      </c>
      <c r="E20" s="26">
        <v>97433660.794957981</v>
      </c>
      <c r="F20" s="26">
        <f>500299536.751752*(6466+66)/6466</f>
        <v>505406213.12441146</v>
      </c>
      <c r="G20" s="26">
        <v>6363045.5999999996</v>
      </c>
      <c r="H20" s="26">
        <v>14509201.034482762</v>
      </c>
      <c r="I20" s="26">
        <v>20929362.179310344</v>
      </c>
      <c r="J20" s="26">
        <v>13715389.5</v>
      </c>
      <c r="K20" s="26">
        <v>36367222.399999991</v>
      </c>
      <c r="L20" s="26">
        <v>11310703.975510204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2023-07-12T11:46:18Z</dcterms:created>
  <dcterms:modified xsi:type="dcterms:W3CDTF">2023-07-12T11:46:43Z</dcterms:modified>
</cp:coreProperties>
</file>