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bookViews>
    <workbookView xWindow="0" yWindow="465" windowWidth="28800" windowHeight="16560" activeTab="3"/>
  </bookViews>
  <sheets>
    <sheet name="data" sheetId="2" r:id="rId1"/>
    <sheet name="Table for manuscript" sheetId="6" r:id="rId2"/>
    <sheet name="References" sheetId="7" r:id="rId3"/>
    <sheet name="raw_data" sheetId="1" r:id="rId4"/>
    <sheet name="resource_constraints" sheetId="4" r:id="rId5"/>
    <sheet name="hr_constraint" sheetId="5" r:id="rId6"/>
    <sheet name="hr_constraint_old" sheetId="3" r:id="rId7"/>
  </sheets>
  <definedNames>
    <definedName name="_xlnm._FilterDatabase" localSheetId="0" hidden="1">data!$A$1:$AF$129</definedName>
    <definedName name="_xlnm._FilterDatabase" localSheetId="3" hidden="1">raw_data!$A$3:$CS$331</definedName>
    <definedName name="_xlnm._FilterDatabase" localSheetId="1" hidden="1">'Table for manuscript'!$A$2:$Q$130</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1" i="2" l="1"/>
  <c r="C132" i="2"/>
  <c r="C130" i="2"/>
  <c r="D130" i="2"/>
  <c r="E130" i="2"/>
  <c r="F130" i="2"/>
  <c r="H130" i="2"/>
  <c r="I130" i="2"/>
  <c r="J130" i="2"/>
  <c r="K130" i="2"/>
  <c r="L130" i="2"/>
  <c r="M130" i="2"/>
  <c r="N130" i="2"/>
  <c r="O130" i="2"/>
  <c r="P130" i="2"/>
  <c r="Q130" i="2"/>
  <c r="R130" i="2"/>
  <c r="S130" i="2"/>
  <c r="T130" i="2"/>
  <c r="U130" i="2"/>
  <c r="V130" i="2"/>
  <c r="X130" i="2"/>
  <c r="Y130" i="2"/>
  <c r="Z130" i="2"/>
  <c r="AA130" i="2"/>
  <c r="AB130" i="2"/>
  <c r="AC130" i="2"/>
  <c r="AD130" i="2"/>
  <c r="AE130" i="2"/>
  <c r="AF130" i="2"/>
  <c r="AG130" i="2"/>
  <c r="AH130" i="2"/>
  <c r="D131" i="2"/>
  <c r="E131" i="2"/>
  <c r="F131" i="2"/>
  <c r="H131" i="2"/>
  <c r="I131" i="2"/>
  <c r="J131" i="2"/>
  <c r="K131" i="2"/>
  <c r="L131" i="2"/>
  <c r="M131" i="2"/>
  <c r="N131" i="2"/>
  <c r="O131" i="2"/>
  <c r="P131" i="2"/>
  <c r="Q131" i="2"/>
  <c r="R131" i="2"/>
  <c r="S131" i="2"/>
  <c r="T131" i="2"/>
  <c r="U131" i="2"/>
  <c r="V131" i="2"/>
  <c r="X131" i="2"/>
  <c r="Y131" i="2"/>
  <c r="Z131" i="2"/>
  <c r="AA131" i="2"/>
  <c r="AB131" i="2"/>
  <c r="AC131" i="2"/>
  <c r="AD131" i="2"/>
  <c r="AE131" i="2"/>
  <c r="AF131" i="2"/>
  <c r="AG131" i="2"/>
  <c r="AH131" i="2"/>
  <c r="D132" i="2"/>
  <c r="E132" i="2"/>
  <c r="F132" i="2"/>
  <c r="H132" i="2"/>
  <c r="I132" i="2"/>
  <c r="J132" i="2"/>
  <c r="K132" i="2"/>
  <c r="L132" i="2"/>
  <c r="M132" i="2"/>
  <c r="N132" i="2"/>
  <c r="O132" i="2"/>
  <c r="P132" i="2"/>
  <c r="Q132" i="2"/>
  <c r="R132" i="2"/>
  <c r="S132" i="2"/>
  <c r="T132" i="2"/>
  <c r="U132" i="2"/>
  <c r="V132" i="2"/>
  <c r="X132" i="2"/>
  <c r="Y132" i="2"/>
  <c r="Z132" i="2"/>
  <c r="AA132" i="2"/>
  <c r="AB132" i="2"/>
  <c r="AC132" i="2"/>
  <c r="AD132" i="2"/>
  <c r="AE132" i="2"/>
  <c r="AF132" i="2"/>
  <c r="AG132" i="2"/>
  <c r="AH132" i="2"/>
  <c r="C133" i="2"/>
  <c r="D133" i="2"/>
  <c r="E133" i="2"/>
  <c r="F133" i="2"/>
  <c r="H133" i="2"/>
  <c r="I133" i="2"/>
  <c r="J133" i="2"/>
  <c r="K133" i="2"/>
  <c r="L133" i="2"/>
  <c r="M133" i="2"/>
  <c r="N133" i="2"/>
  <c r="O133" i="2"/>
  <c r="P133" i="2"/>
  <c r="Q133" i="2"/>
  <c r="R133" i="2"/>
  <c r="S133" i="2"/>
  <c r="T133" i="2"/>
  <c r="U133" i="2"/>
  <c r="V133" i="2"/>
  <c r="X133" i="2"/>
  <c r="Y133" i="2"/>
  <c r="Z133" i="2"/>
  <c r="AA133" i="2"/>
  <c r="AB133" i="2"/>
  <c r="AC133" i="2"/>
  <c r="AD133" i="2"/>
  <c r="AE133" i="2"/>
  <c r="AF133" i="2"/>
  <c r="AG133" i="2"/>
  <c r="AH133" i="2"/>
  <c r="A130" i="2"/>
  <c r="A131" i="2"/>
  <c r="A132" i="2"/>
  <c r="A133" i="2"/>
  <c r="AI131" i="2" l="1"/>
  <c r="G131" i="2"/>
  <c r="AI133" i="2"/>
  <c r="AI130" i="2"/>
  <c r="G130" i="2"/>
  <c r="AI132" i="2"/>
  <c r="G132" i="2"/>
  <c r="G133" i="2"/>
  <c r="C50" i="2" l="1"/>
  <c r="A128" i="2"/>
  <c r="C128"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A129" i="2"/>
  <c r="C129"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I128" i="2" l="1"/>
  <c r="AI129" i="2"/>
  <c r="G129" i="2"/>
  <c r="G128"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C53" i="2" l="1"/>
  <c r="D53" i="2"/>
  <c r="H53" i="2"/>
  <c r="I53" i="2"/>
  <c r="J53" i="2"/>
  <c r="L53" i="2"/>
  <c r="M53" i="2"/>
  <c r="N53" i="2"/>
  <c r="O53" i="2"/>
  <c r="P53" i="2"/>
  <c r="Q53" i="2"/>
  <c r="R53" i="2"/>
  <c r="S53" i="2"/>
  <c r="AG53" i="2"/>
  <c r="AH53" i="2"/>
  <c r="C54" i="2"/>
  <c r="D54" i="2"/>
  <c r="H54" i="2"/>
  <c r="I54" i="2"/>
  <c r="J54" i="2"/>
  <c r="L54" i="2"/>
  <c r="M54" i="2"/>
  <c r="N54" i="2"/>
  <c r="O54" i="2"/>
  <c r="P54" i="2"/>
  <c r="Q54" i="2"/>
  <c r="R54" i="2"/>
  <c r="S54" i="2"/>
  <c r="T54" i="2"/>
  <c r="U54" i="2"/>
  <c r="V54" i="2"/>
  <c r="X54" i="2"/>
  <c r="Y54" i="2"/>
  <c r="Z54" i="2"/>
  <c r="AA54" i="2"/>
  <c r="AB54" i="2"/>
  <c r="AC54" i="2"/>
  <c r="AD54" i="2"/>
  <c r="AE54" i="2"/>
  <c r="AF54" i="2"/>
  <c r="AG54" i="2"/>
  <c r="AH54" i="2"/>
  <c r="A54" i="2"/>
  <c r="A53" i="2"/>
  <c r="AF53" i="2"/>
  <c r="AE53" i="2"/>
  <c r="AD53" i="2"/>
  <c r="AC53" i="2"/>
  <c r="AB53" i="2"/>
  <c r="AA53" i="2"/>
  <c r="Z53" i="2"/>
  <c r="Y53" i="2"/>
  <c r="X53" i="2"/>
  <c r="V53" i="2"/>
  <c r="U53" i="2"/>
  <c r="T53" i="2"/>
  <c r="K53" i="2"/>
  <c r="K54" i="2"/>
  <c r="E54" i="2"/>
  <c r="E53" i="2"/>
  <c r="F54"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0" i="2"/>
  <c r="E50" i="2"/>
  <c r="F50" i="2"/>
  <c r="H50" i="2"/>
  <c r="I50" i="2"/>
  <c r="J50" i="2"/>
  <c r="K50" i="2"/>
  <c r="L50" i="2"/>
  <c r="M50" i="2"/>
  <c r="N50" i="2"/>
  <c r="O50" i="2"/>
  <c r="P50" i="2"/>
  <c r="Q50" i="2"/>
  <c r="R50" i="2"/>
  <c r="S50" i="2"/>
  <c r="T50" i="2"/>
  <c r="U50" i="2"/>
  <c r="V50" i="2"/>
  <c r="X50" i="2"/>
  <c r="Y50" i="2"/>
  <c r="Z50" i="2"/>
  <c r="AA50" i="2"/>
  <c r="AB50" i="2"/>
  <c r="AC50" i="2"/>
  <c r="AD50" i="2"/>
  <c r="AE50" i="2"/>
  <c r="AF50" i="2"/>
  <c r="AG50" i="2"/>
  <c r="AH50" i="2"/>
  <c r="D51" i="2"/>
  <c r="E51" i="2"/>
  <c r="F51" i="2"/>
  <c r="H51" i="2"/>
  <c r="I51" i="2"/>
  <c r="J51" i="2"/>
  <c r="K51" i="2"/>
  <c r="L51" i="2"/>
  <c r="M51" i="2"/>
  <c r="N51" i="2"/>
  <c r="O51" i="2"/>
  <c r="P51" i="2"/>
  <c r="Q51" i="2"/>
  <c r="R51" i="2"/>
  <c r="S51" i="2"/>
  <c r="T51" i="2"/>
  <c r="U51" i="2"/>
  <c r="V51" i="2"/>
  <c r="X51" i="2"/>
  <c r="Y51" i="2"/>
  <c r="Z51" i="2"/>
  <c r="AA51" i="2"/>
  <c r="AB51" i="2"/>
  <c r="AC51" i="2"/>
  <c r="AD51" i="2"/>
  <c r="AE51" i="2"/>
  <c r="AF51" i="2"/>
  <c r="AG51" i="2"/>
  <c r="AH51"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D126" i="2"/>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1" i="2"/>
  <c r="C52"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I54" i="2" l="1"/>
  <c r="G54" i="2"/>
  <c r="F53" i="2"/>
  <c r="AI5" i="2"/>
  <c r="D44" i="7"/>
  <c r="D40" i="7"/>
  <c r="D36" i="7"/>
  <c r="D28" i="7"/>
  <c r="D24" i="7"/>
  <c r="AI31" i="2"/>
  <c r="AI6" i="2"/>
  <c r="AI9" i="2"/>
  <c r="AI97" i="2"/>
  <c r="AI12" i="2"/>
  <c r="AI107" i="2"/>
  <c r="AI25" i="2"/>
  <c r="AI10" i="2"/>
  <c r="AI7" i="2"/>
  <c r="AI100" i="2"/>
  <c r="G97" i="2"/>
  <c r="AI43" i="2"/>
  <c r="AI39" i="2"/>
  <c r="AI49" i="2"/>
  <c r="AI35" i="2"/>
  <c r="AI29" i="2"/>
  <c r="AI67" i="2"/>
  <c r="G5" i="2"/>
  <c r="AI76" i="2"/>
  <c r="AI61" i="2"/>
  <c r="AI92" i="2"/>
  <c r="AI45" i="2"/>
  <c r="AI96" i="2"/>
  <c r="AI11" i="2"/>
  <c r="G9" i="2"/>
  <c r="G45" i="2"/>
  <c r="AI20" i="2"/>
  <c r="AI16" i="2"/>
  <c r="AI126" i="2"/>
  <c r="AI122" i="2"/>
  <c r="AI70" i="2"/>
  <c r="G69" i="2"/>
  <c r="G67" i="2"/>
  <c r="AI55" i="2"/>
  <c r="AI82" i="2"/>
  <c r="AI78" i="2"/>
  <c r="AI65" i="2"/>
  <c r="G112" i="2"/>
  <c r="AI111" i="2"/>
  <c r="G100" i="2"/>
  <c r="G81" i="2"/>
  <c r="AI80" i="2"/>
  <c r="G70" i="2"/>
  <c r="AI124" i="2"/>
  <c r="AI63" i="2"/>
  <c r="AI41" i="2"/>
  <c r="G30" i="2"/>
  <c r="AI19" i="2"/>
  <c r="G15" i="2"/>
  <c r="AI113" i="2"/>
  <c r="G10" i="2"/>
  <c r="G21" i="2"/>
  <c r="G44" i="2"/>
  <c r="AI8" i="2"/>
  <c r="G6" i="2"/>
  <c r="G125" i="2"/>
  <c r="AI116" i="2"/>
  <c r="G115" i="2"/>
  <c r="G113" i="2"/>
  <c r="AI85" i="2"/>
  <c r="G84" i="2"/>
  <c r="G82" i="2"/>
  <c r="AI57" i="2"/>
  <c r="G55" i="2"/>
  <c r="AI109" i="2"/>
  <c r="G99" i="2"/>
  <c r="AI94" i="2"/>
  <c r="AI51" i="2"/>
  <c r="G48" i="2"/>
  <c r="G34" i="2"/>
  <c r="G33" i="2"/>
  <c r="G31" i="2"/>
  <c r="AI14" i="2"/>
  <c r="G66" i="2"/>
  <c r="AI56" i="2"/>
  <c r="G47" i="2"/>
  <c r="AI27" i="2"/>
  <c r="G124" i="2"/>
  <c r="G123" i="2"/>
  <c r="AI121" i="2"/>
  <c r="AI118" i="2"/>
  <c r="AI117" i="2"/>
  <c r="AI104" i="2"/>
  <c r="G103" i="2"/>
  <c r="G94" i="2"/>
  <c r="AI91" i="2"/>
  <c r="AI90" i="2"/>
  <c r="AI87" i="2"/>
  <c r="AI86" i="2"/>
  <c r="AI73" i="2"/>
  <c r="G72" i="2"/>
  <c r="G63" i="2"/>
  <c r="AI60" i="2"/>
  <c r="AI59" i="2"/>
  <c r="AI52" i="2"/>
  <c r="AI47" i="2"/>
  <c r="AI38" i="2"/>
  <c r="G37" i="2"/>
  <c r="AI33" i="2"/>
  <c r="AI22" i="2"/>
  <c r="G85" i="2"/>
  <c r="AI18" i="2"/>
  <c r="AI17" i="2"/>
  <c r="AI15" i="2"/>
  <c r="G116" i="2"/>
  <c r="AI120" i="2"/>
  <c r="G119" i="2"/>
  <c r="G109" i="2"/>
  <c r="AI106" i="2"/>
  <c r="AI105" i="2"/>
  <c r="AI102" i="2"/>
  <c r="AI101" i="2"/>
  <c r="AI89" i="2"/>
  <c r="G88" i="2"/>
  <c r="G78" i="2"/>
  <c r="AI75" i="2"/>
  <c r="AI74" i="2"/>
  <c r="AI71" i="2"/>
  <c r="G27" i="2"/>
  <c r="AI24" i="2"/>
  <c r="AI23" i="2"/>
  <c r="AI13" i="2"/>
  <c r="AI58" i="2"/>
  <c r="G51" i="2"/>
  <c r="G49" i="2"/>
  <c r="AI42" i="2"/>
  <c r="AI40" i="2"/>
  <c r="G35" i="2"/>
  <c r="AI28" i="2"/>
  <c r="AI26" i="2"/>
  <c r="G19" i="2"/>
  <c r="G11" i="2"/>
  <c r="AI127" i="2"/>
  <c r="G101" i="2"/>
  <c r="AI99" i="2"/>
  <c r="AI95" i="2"/>
  <c r="AI93" i="2"/>
  <c r="G86" i="2"/>
  <c r="AI84" i="2"/>
  <c r="AI79" i="2"/>
  <c r="AI77" i="2"/>
  <c r="AI69" i="2"/>
  <c r="AI64" i="2"/>
  <c r="AI62" i="2"/>
  <c r="G57" i="2"/>
  <c r="G52" i="2"/>
  <c r="AI46" i="2"/>
  <c r="AI44" i="2"/>
  <c r="G39" i="2"/>
  <c r="G38" i="2"/>
  <c r="AI37" i="2"/>
  <c r="AI32" i="2"/>
  <c r="AI30" i="2"/>
  <c r="G25" i="2"/>
  <c r="G23" i="2"/>
  <c r="G22" i="2"/>
  <c r="AI21" i="2"/>
  <c r="G18" i="2"/>
  <c r="G17" i="2"/>
  <c r="G14" i="2"/>
  <c r="G13" i="2"/>
  <c r="G12" i="2"/>
  <c r="G7" i="2"/>
  <c r="AI125" i="2"/>
  <c r="AI123" i="2"/>
  <c r="G117" i="2"/>
  <c r="AI115" i="2"/>
  <c r="AI110" i="2"/>
  <c r="AI108" i="2"/>
  <c r="G126" i="2"/>
  <c r="G122" i="2"/>
  <c r="G120" i="2"/>
  <c r="AI119" i="2"/>
  <c r="AI114" i="2"/>
  <c r="AI112" i="2"/>
  <c r="G107" i="2"/>
  <c r="G105" i="2"/>
  <c r="G104" i="2"/>
  <c r="AI103" i="2"/>
  <c r="AI98" i="2"/>
  <c r="G92" i="2"/>
  <c r="G90" i="2"/>
  <c r="G89" i="2"/>
  <c r="AI88" i="2"/>
  <c r="AI83" i="2"/>
  <c r="AI81" i="2"/>
  <c r="G76" i="2"/>
  <c r="G74" i="2"/>
  <c r="G73" i="2"/>
  <c r="AI72" i="2"/>
  <c r="AI68" i="2"/>
  <c r="AI66" i="2"/>
  <c r="G61" i="2"/>
  <c r="G59" i="2"/>
  <c r="G58" i="2"/>
  <c r="AI50" i="2"/>
  <c r="AI48" i="2"/>
  <c r="G43" i="2"/>
  <c r="G41" i="2"/>
  <c r="G40" i="2"/>
  <c r="AI36" i="2"/>
  <c r="AI34" i="2"/>
  <c r="G29" i="2"/>
  <c r="G26" i="2"/>
  <c r="G8" i="2"/>
  <c r="G111" i="2"/>
  <c r="G108" i="2"/>
  <c r="G96" i="2"/>
  <c r="G93" i="2"/>
  <c r="G80" i="2"/>
  <c r="G77" i="2"/>
  <c r="G65" i="2"/>
  <c r="G62" i="2"/>
  <c r="G121" i="2"/>
  <c r="G118" i="2"/>
  <c r="G114" i="2"/>
  <c r="G110" i="2"/>
  <c r="G106" i="2"/>
  <c r="G102" i="2"/>
  <c r="G98" i="2"/>
  <c r="G95" i="2"/>
  <c r="G91" i="2"/>
  <c r="G87" i="2"/>
  <c r="G83" i="2"/>
  <c r="G79" i="2"/>
  <c r="G75" i="2"/>
  <c r="G71" i="2"/>
  <c r="G68" i="2"/>
  <c r="G64" i="2"/>
  <c r="G60" i="2"/>
  <c r="G56" i="2"/>
  <c r="G50" i="2"/>
  <c r="G46" i="2"/>
  <c r="G42" i="2"/>
  <c r="G36" i="2"/>
  <c r="G32" i="2"/>
  <c r="G28" i="2"/>
  <c r="G24" i="2"/>
  <c r="G20" i="2"/>
  <c r="G16" i="2"/>
  <c r="G127" i="2"/>
  <c r="G53" i="2" l="1"/>
  <c r="AI53" i="2"/>
  <c r="D4" i="2"/>
  <c r="E4" i="2"/>
  <c r="F4" i="2"/>
  <c r="H4" i="2"/>
  <c r="I4" i="2"/>
  <c r="J4" i="2"/>
  <c r="K4" i="2"/>
  <c r="L4" i="2"/>
  <c r="M4" i="2"/>
  <c r="N4" i="2"/>
  <c r="O4" i="2"/>
  <c r="P4" i="2"/>
  <c r="Q4" i="2"/>
  <c r="R4" i="2"/>
  <c r="S4" i="2"/>
  <c r="T4" i="2"/>
  <c r="U4" i="2"/>
  <c r="V4" i="2"/>
  <c r="X4" i="2"/>
  <c r="Y4" i="2"/>
  <c r="Z4" i="2"/>
  <c r="AA4" i="2"/>
  <c r="AB4" i="2"/>
  <c r="AC4" i="2"/>
  <c r="AD4" i="2"/>
  <c r="AE4" i="2"/>
  <c r="AF4" i="2"/>
  <c r="AG4" i="2"/>
  <c r="AH4" i="2"/>
  <c r="C4" i="2"/>
  <c r="A4" i="2"/>
  <c r="G123" i="6" l="1"/>
  <c r="H4" i="6"/>
  <c r="H8" i="6"/>
  <c r="H12" i="6"/>
  <c r="H16" i="6"/>
  <c r="H20" i="6"/>
  <c r="H24" i="6"/>
  <c r="H28" i="6"/>
  <c r="H32" i="6"/>
  <c r="H36" i="6"/>
  <c r="H40" i="6"/>
  <c r="H44" i="6"/>
  <c r="H48" i="6"/>
  <c r="H52" i="6"/>
  <c r="H56" i="6"/>
  <c r="H60" i="6"/>
  <c r="H64" i="6"/>
  <c r="H68" i="6"/>
  <c r="H72" i="6"/>
  <c r="H76" i="6"/>
  <c r="H80" i="6"/>
  <c r="H84" i="6"/>
  <c r="H88" i="6"/>
  <c r="H92" i="6"/>
  <c r="H96" i="6"/>
  <c r="H100" i="6"/>
  <c r="H104" i="6"/>
  <c r="H108" i="6"/>
  <c r="H112" i="6"/>
  <c r="H116" i="6"/>
  <c r="H120" i="6"/>
  <c r="H124" i="6"/>
  <c r="H128" i="6"/>
  <c r="P130" i="6"/>
  <c r="L130" i="6"/>
  <c r="F130" i="6"/>
  <c r="P129" i="6"/>
  <c r="L129" i="6"/>
  <c r="F129" i="6"/>
  <c r="P128" i="6"/>
  <c r="L128" i="6"/>
  <c r="F128" i="6"/>
  <c r="P127" i="6"/>
  <c r="L127" i="6"/>
  <c r="F127" i="6"/>
  <c r="P126" i="6"/>
  <c r="L126" i="6"/>
  <c r="F126" i="6"/>
  <c r="P125" i="6"/>
  <c r="L125" i="6"/>
  <c r="F125" i="6"/>
  <c r="P124" i="6"/>
  <c r="L124" i="6"/>
  <c r="F124" i="6"/>
  <c r="P123" i="6"/>
  <c r="L123" i="6"/>
  <c r="F123" i="6"/>
  <c r="P122" i="6"/>
  <c r="L122" i="6"/>
  <c r="G122" i="6"/>
  <c r="Q121" i="6"/>
  <c r="M121" i="6"/>
  <c r="I121" i="6"/>
  <c r="Q120" i="6"/>
  <c r="M120" i="6"/>
  <c r="I120" i="6"/>
  <c r="Q119" i="6"/>
  <c r="M119" i="6"/>
  <c r="I119" i="6"/>
  <c r="Q118" i="6"/>
  <c r="M118" i="6"/>
  <c r="I118" i="6"/>
  <c r="D118" i="6"/>
  <c r="N117" i="6"/>
  <c r="J117" i="6"/>
  <c r="D117" i="6"/>
  <c r="N116" i="6"/>
  <c r="J116" i="6"/>
  <c r="D116" i="6"/>
  <c r="N115" i="6"/>
  <c r="J115" i="6"/>
  <c r="D115" i="6"/>
  <c r="N114" i="6"/>
  <c r="J114" i="6"/>
  <c r="E114" i="6"/>
  <c r="G73" i="6"/>
  <c r="G69" i="6"/>
  <c r="G57" i="6"/>
  <c r="H6" i="6"/>
  <c r="H10" i="6"/>
  <c r="H14" i="6"/>
  <c r="H18" i="6"/>
  <c r="H22" i="6"/>
  <c r="H26" i="6"/>
  <c r="H30" i="6"/>
  <c r="H34" i="6"/>
  <c r="H38" i="6"/>
  <c r="H42" i="6"/>
  <c r="H46" i="6"/>
  <c r="H50" i="6"/>
  <c r="H54" i="6"/>
  <c r="H58" i="6"/>
  <c r="H62" i="6"/>
  <c r="H66" i="6"/>
  <c r="H70" i="6"/>
  <c r="H74" i="6"/>
  <c r="H78" i="6"/>
  <c r="H82" i="6"/>
  <c r="H86" i="6"/>
  <c r="H90" i="6"/>
  <c r="H94" i="6"/>
  <c r="H98" i="6"/>
  <c r="H102" i="6"/>
  <c r="H106" i="6"/>
  <c r="H110" i="6"/>
  <c r="H114" i="6"/>
  <c r="H118" i="6"/>
  <c r="H122" i="6"/>
  <c r="H126" i="6"/>
  <c r="H130" i="6"/>
  <c r="N130" i="6"/>
  <c r="J130" i="6"/>
  <c r="D130" i="6"/>
  <c r="N129" i="6"/>
  <c r="J129" i="6"/>
  <c r="D129" i="6"/>
  <c r="N128" i="6"/>
  <c r="J128" i="6"/>
  <c r="D128" i="6"/>
  <c r="N127" i="6"/>
  <c r="J127" i="6"/>
  <c r="D127" i="6"/>
  <c r="N126" i="6"/>
  <c r="J126" i="6"/>
  <c r="D126" i="6"/>
  <c r="N125" i="6"/>
  <c r="J125" i="6"/>
  <c r="D125" i="6"/>
  <c r="N124" i="6"/>
  <c r="J124" i="6"/>
  <c r="D124" i="6"/>
  <c r="N123" i="6"/>
  <c r="J123" i="6"/>
  <c r="D123" i="6"/>
  <c r="N122" i="6"/>
  <c r="J122" i="6"/>
  <c r="E122" i="6"/>
  <c r="O121" i="6"/>
  <c r="K121" i="6"/>
  <c r="E121" i="6"/>
  <c r="O120" i="6"/>
  <c r="K120" i="6"/>
  <c r="E120" i="6"/>
  <c r="O119" i="6"/>
  <c r="K119" i="6"/>
  <c r="E119" i="6"/>
  <c r="O118" i="6"/>
  <c r="K118" i="6"/>
  <c r="F118" i="6"/>
  <c r="P117" i="6"/>
  <c r="L117" i="6"/>
  <c r="F117" i="6"/>
  <c r="P116" i="6"/>
  <c r="L116" i="6"/>
  <c r="F116" i="6"/>
  <c r="P115" i="6"/>
  <c r="L115" i="6"/>
  <c r="F115" i="6"/>
  <c r="P114" i="6"/>
  <c r="L114" i="6"/>
  <c r="G114" i="6"/>
  <c r="G65" i="6"/>
  <c r="H7" i="6"/>
  <c r="H15" i="6"/>
  <c r="H23" i="6"/>
  <c r="H31" i="6"/>
  <c r="H39" i="6"/>
  <c r="H47" i="6"/>
  <c r="H55" i="6"/>
  <c r="H63" i="6"/>
  <c r="H71" i="6"/>
  <c r="H79" i="6"/>
  <c r="H87" i="6"/>
  <c r="H95" i="6"/>
  <c r="H103" i="6"/>
  <c r="H111" i="6"/>
  <c r="H119" i="6"/>
  <c r="H127" i="6"/>
  <c r="M130" i="6"/>
  <c r="Q129" i="6"/>
  <c r="I129" i="6"/>
  <c r="M128" i="6"/>
  <c r="Q127" i="6"/>
  <c r="I127" i="6"/>
  <c r="M126" i="6"/>
  <c r="Q125" i="6"/>
  <c r="I125" i="6"/>
  <c r="M124" i="6"/>
  <c r="Q123" i="6"/>
  <c r="I123" i="6"/>
  <c r="M122" i="6"/>
  <c r="D122" i="6"/>
  <c r="J121" i="6"/>
  <c r="N120" i="6"/>
  <c r="D120" i="6"/>
  <c r="J119" i="6"/>
  <c r="N118" i="6"/>
  <c r="E118" i="6"/>
  <c r="K117" i="6"/>
  <c r="O116" i="6"/>
  <c r="E116" i="6"/>
  <c r="K115" i="6"/>
  <c r="O114" i="6"/>
  <c r="F114" i="6"/>
  <c r="O113" i="6"/>
  <c r="K113" i="6"/>
  <c r="E113" i="6"/>
  <c r="O112" i="6"/>
  <c r="K112" i="6"/>
  <c r="E112" i="6"/>
  <c r="O111" i="6"/>
  <c r="K111" i="6"/>
  <c r="E111" i="6"/>
  <c r="O110" i="6"/>
  <c r="K110" i="6"/>
  <c r="F110" i="6"/>
  <c r="P109" i="6"/>
  <c r="L109" i="6"/>
  <c r="F109" i="6"/>
  <c r="P108" i="6"/>
  <c r="L108" i="6"/>
  <c r="F108" i="6"/>
  <c r="P107" i="6"/>
  <c r="L107" i="6"/>
  <c r="F107" i="6"/>
  <c r="P106" i="6"/>
  <c r="L106" i="6"/>
  <c r="G106" i="6"/>
  <c r="G61" i="6"/>
  <c r="H9" i="6"/>
  <c r="H17" i="6"/>
  <c r="H25" i="6"/>
  <c r="H33" i="6"/>
  <c r="H41" i="6"/>
  <c r="H49" i="6"/>
  <c r="H57" i="6"/>
  <c r="H65" i="6"/>
  <c r="H73" i="6"/>
  <c r="H81" i="6"/>
  <c r="H89" i="6"/>
  <c r="H97" i="6"/>
  <c r="H105" i="6"/>
  <c r="H113" i="6"/>
  <c r="H121" i="6"/>
  <c r="H129" i="6"/>
  <c r="K130" i="6"/>
  <c r="O129" i="6"/>
  <c r="E129" i="6"/>
  <c r="K128" i="6"/>
  <c r="O127" i="6"/>
  <c r="E127" i="6"/>
  <c r="K126" i="6"/>
  <c r="O125" i="6"/>
  <c r="E125" i="6"/>
  <c r="K124" i="6"/>
  <c r="O123" i="6"/>
  <c r="E123" i="6"/>
  <c r="K122" i="6"/>
  <c r="P121" i="6"/>
  <c r="F121" i="6"/>
  <c r="L120" i="6"/>
  <c r="P119" i="6"/>
  <c r="F119" i="6"/>
  <c r="L118" i="6"/>
  <c r="Q117" i="6"/>
  <c r="I117" i="6"/>
  <c r="M116" i="6"/>
  <c r="Q115" i="6"/>
  <c r="I115" i="6"/>
  <c r="M114" i="6"/>
  <c r="D114" i="6"/>
  <c r="N113" i="6"/>
  <c r="J113" i="6"/>
  <c r="D113" i="6"/>
  <c r="N112" i="6"/>
  <c r="J112" i="6"/>
  <c r="D112" i="6"/>
  <c r="N111" i="6"/>
  <c r="J111" i="6"/>
  <c r="D111" i="6"/>
  <c r="N110" i="6"/>
  <c r="J110" i="6"/>
  <c r="E110" i="6"/>
  <c r="O109" i="6"/>
  <c r="K109" i="6"/>
  <c r="E109" i="6"/>
  <c r="O108" i="6"/>
  <c r="K108" i="6"/>
  <c r="E108" i="6"/>
  <c r="O107" i="6"/>
  <c r="K107" i="6"/>
  <c r="E107" i="6"/>
  <c r="O106" i="6"/>
  <c r="K106" i="6"/>
  <c r="F106" i="6"/>
  <c r="P105" i="6"/>
  <c r="L105" i="6"/>
  <c r="F105" i="6"/>
  <c r="P104" i="6"/>
  <c r="L104" i="6"/>
  <c r="F104" i="6"/>
  <c r="P103" i="6"/>
  <c r="L103" i="6"/>
  <c r="F103" i="6"/>
  <c r="P102" i="6"/>
  <c r="L102" i="6"/>
  <c r="G102" i="6"/>
  <c r="Q101" i="6"/>
  <c r="M101" i="6"/>
  <c r="I101" i="6"/>
  <c r="Q100" i="6"/>
  <c r="M100" i="6"/>
  <c r="I100" i="6"/>
  <c r="G128" i="6"/>
  <c r="G3" i="6"/>
  <c r="H11" i="6"/>
  <c r="H19" i="6"/>
  <c r="H27" i="6"/>
  <c r="H35" i="6"/>
  <c r="H43" i="6"/>
  <c r="H51" i="6"/>
  <c r="H59" i="6"/>
  <c r="H67" i="6"/>
  <c r="H75" i="6"/>
  <c r="H83" i="6"/>
  <c r="H91" i="6"/>
  <c r="H99" i="6"/>
  <c r="H107" i="6"/>
  <c r="H115" i="6"/>
  <c r="H123" i="6"/>
  <c r="Q130" i="6"/>
  <c r="I130" i="6"/>
  <c r="M129" i="6"/>
  <c r="Q128" i="6"/>
  <c r="I128" i="6"/>
  <c r="M127" i="6"/>
  <c r="Q126" i="6"/>
  <c r="I126" i="6"/>
  <c r="M125" i="6"/>
  <c r="Q124" i="6"/>
  <c r="I124" i="6"/>
  <c r="M123" i="6"/>
  <c r="Q122" i="6"/>
  <c r="I122" i="6"/>
  <c r="N121" i="6"/>
  <c r="H5" i="6"/>
  <c r="H37" i="6"/>
  <c r="H69" i="6"/>
  <c r="H101" i="6"/>
  <c r="O130" i="6"/>
  <c r="E128" i="6"/>
  <c r="K125" i="6"/>
  <c r="O122" i="6"/>
  <c r="P120" i="6"/>
  <c r="L119" i="6"/>
  <c r="G118" i="6"/>
  <c r="Q116" i="6"/>
  <c r="M115" i="6"/>
  <c r="I114" i="6"/>
  <c r="L113" i="6"/>
  <c r="P112" i="6"/>
  <c r="F112" i="6"/>
  <c r="L111" i="6"/>
  <c r="P110" i="6"/>
  <c r="G110" i="6"/>
  <c r="M109" i="6"/>
  <c r="Q108" i="6"/>
  <c r="I108" i="6"/>
  <c r="M107" i="6"/>
  <c r="Q106" i="6"/>
  <c r="I106" i="6"/>
  <c r="O105" i="6"/>
  <c r="J105" i="6"/>
  <c r="Q104" i="6"/>
  <c r="K104" i="6"/>
  <c r="D104" i="6"/>
  <c r="M103" i="6"/>
  <c r="E103" i="6"/>
  <c r="N102" i="6"/>
  <c r="I102" i="6"/>
  <c r="P101" i="6"/>
  <c r="K101" i="6"/>
  <c r="D101" i="6"/>
  <c r="L100" i="6"/>
  <c r="E100" i="6"/>
  <c r="O99" i="6"/>
  <c r="K99" i="6"/>
  <c r="E99" i="6"/>
  <c r="O98" i="6"/>
  <c r="K98" i="6"/>
  <c r="F98" i="6"/>
  <c r="P97" i="6"/>
  <c r="L97" i="6"/>
  <c r="F97" i="6"/>
  <c r="P96" i="6"/>
  <c r="L96" i="6"/>
  <c r="F96" i="6"/>
  <c r="P95" i="6"/>
  <c r="L95" i="6"/>
  <c r="F95" i="6"/>
  <c r="P94" i="6"/>
  <c r="L94" i="6"/>
  <c r="G94" i="6"/>
  <c r="Q93" i="6"/>
  <c r="M93" i="6"/>
  <c r="I93" i="6"/>
  <c r="Q92" i="6"/>
  <c r="M92" i="6"/>
  <c r="I92" i="6"/>
  <c r="Q91" i="6"/>
  <c r="M91" i="6"/>
  <c r="I91" i="6"/>
  <c r="Q90" i="6"/>
  <c r="M90" i="6"/>
  <c r="I90" i="6"/>
  <c r="D90" i="6"/>
  <c r="N89" i="6"/>
  <c r="J89" i="6"/>
  <c r="D89" i="6"/>
  <c r="N88" i="6"/>
  <c r="J88" i="6"/>
  <c r="D88" i="6"/>
  <c r="N87" i="6"/>
  <c r="J87" i="6"/>
  <c r="D87" i="6"/>
  <c r="N86" i="6"/>
  <c r="J86" i="6"/>
  <c r="E86" i="6"/>
  <c r="O85" i="6"/>
  <c r="K85" i="6"/>
  <c r="E85" i="6"/>
  <c r="O84" i="6"/>
  <c r="H13" i="6"/>
  <c r="H45" i="6"/>
  <c r="H77" i="6"/>
  <c r="H109" i="6"/>
  <c r="E130" i="6"/>
  <c r="K127" i="6"/>
  <c r="O124" i="6"/>
  <c r="F122" i="6"/>
  <c r="J120" i="6"/>
  <c r="D119" i="6"/>
  <c r="O117" i="6"/>
  <c r="K116" i="6"/>
  <c r="E115" i="6"/>
  <c r="Q113" i="6"/>
  <c r="I113" i="6"/>
  <c r="M112" i="6"/>
  <c r="Q111" i="6"/>
  <c r="I111" i="6"/>
  <c r="M110" i="6"/>
  <c r="D110" i="6"/>
  <c r="J109" i="6"/>
  <c r="N108" i="6"/>
  <c r="D108" i="6"/>
  <c r="J107" i="6"/>
  <c r="N106" i="6"/>
  <c r="E106" i="6"/>
  <c r="N105" i="6"/>
  <c r="I105" i="6"/>
  <c r="O104" i="6"/>
  <c r="J104" i="6"/>
  <c r="Q103" i="6"/>
  <c r="K103" i="6"/>
  <c r="D103" i="6"/>
  <c r="M102" i="6"/>
  <c r="F102" i="6"/>
  <c r="O101" i="6"/>
  <c r="J101" i="6"/>
  <c r="P100" i="6"/>
  <c r="K100" i="6"/>
  <c r="D100" i="6"/>
  <c r="N99" i="6"/>
  <c r="J99" i="6"/>
  <c r="D99" i="6"/>
  <c r="N98" i="6"/>
  <c r="J98" i="6"/>
  <c r="E98" i="6"/>
  <c r="O97" i="6"/>
  <c r="K97" i="6"/>
  <c r="E97" i="6"/>
  <c r="O96" i="6"/>
  <c r="K96" i="6"/>
  <c r="E96" i="6"/>
  <c r="O95" i="6"/>
  <c r="K95" i="6"/>
  <c r="E95" i="6"/>
  <c r="O94" i="6"/>
  <c r="K94" i="6"/>
  <c r="F94" i="6"/>
  <c r="P93" i="6"/>
  <c r="L93" i="6"/>
  <c r="F93" i="6"/>
  <c r="P92" i="6"/>
  <c r="L92" i="6"/>
  <c r="F92" i="6"/>
  <c r="P91" i="6"/>
  <c r="L91" i="6"/>
  <c r="F91" i="6"/>
  <c r="P90" i="6"/>
  <c r="L90" i="6"/>
  <c r="G90" i="6"/>
  <c r="Q89" i="6"/>
  <c r="M89" i="6"/>
  <c r="I89" i="6"/>
  <c r="Q88" i="6"/>
  <c r="M88" i="6"/>
  <c r="I88" i="6"/>
  <c r="Q87" i="6"/>
  <c r="M87" i="6"/>
  <c r="I87" i="6"/>
  <c r="Q86" i="6"/>
  <c r="M86" i="6"/>
  <c r="I86" i="6"/>
  <c r="D86" i="6"/>
  <c r="N85" i="6"/>
  <c r="J85" i="6"/>
  <c r="D85" i="6"/>
  <c r="H21" i="6"/>
  <c r="H53" i="6"/>
  <c r="H85" i="6"/>
  <c r="H117" i="6"/>
  <c r="K129" i="6"/>
  <c r="O126" i="6"/>
  <c r="E124" i="6"/>
  <c r="L121" i="6"/>
  <c r="F120" i="6"/>
  <c r="P118" i="6"/>
  <c r="M117" i="6"/>
  <c r="I116" i="6"/>
  <c r="Q114" i="6"/>
  <c r="P113" i="6"/>
  <c r="F113" i="6"/>
  <c r="L112" i="6"/>
  <c r="P111" i="6"/>
  <c r="F111" i="6"/>
  <c r="L110" i="6"/>
  <c r="Q109" i="6"/>
  <c r="I109" i="6"/>
  <c r="M108" i="6"/>
  <c r="Q107" i="6"/>
  <c r="I107" i="6"/>
  <c r="M106" i="6"/>
  <c r="D106" i="6"/>
  <c r="M105" i="6"/>
  <c r="E105" i="6"/>
  <c r="N104" i="6"/>
  <c r="I104" i="6"/>
  <c r="O103" i="6"/>
  <c r="J103" i="6"/>
  <c r="Q102" i="6"/>
  <c r="K102" i="6"/>
  <c r="E102" i="6"/>
  <c r="N101" i="6"/>
  <c r="F101" i="6"/>
  <c r="O100" i="6"/>
  <c r="J100" i="6"/>
  <c r="Q99" i="6"/>
  <c r="M99" i="6"/>
  <c r="I99" i="6"/>
  <c r="Q98" i="6"/>
  <c r="M98" i="6"/>
  <c r="I98" i="6"/>
  <c r="D98" i="6"/>
  <c r="N97" i="6"/>
  <c r="J97" i="6"/>
  <c r="D97" i="6"/>
  <c r="N96" i="6"/>
  <c r="J96" i="6"/>
  <c r="D96" i="6"/>
  <c r="N95" i="6"/>
  <c r="J95" i="6"/>
  <c r="D95" i="6"/>
  <c r="N94" i="6"/>
  <c r="J94" i="6"/>
  <c r="E94" i="6"/>
  <c r="O93" i="6"/>
  <c r="K93" i="6"/>
  <c r="E93" i="6"/>
  <c r="O92" i="6"/>
  <c r="K92" i="6"/>
  <c r="E92" i="6"/>
  <c r="O91" i="6"/>
  <c r="K91" i="6"/>
  <c r="E91" i="6"/>
  <c r="O90" i="6"/>
  <c r="K90" i="6"/>
  <c r="F90" i="6"/>
  <c r="P89" i="6"/>
  <c r="L89" i="6"/>
  <c r="F89" i="6"/>
  <c r="P88" i="6"/>
  <c r="L88" i="6"/>
  <c r="F88" i="6"/>
  <c r="P87" i="6"/>
  <c r="L87" i="6"/>
  <c r="F87" i="6"/>
  <c r="P86" i="6"/>
  <c r="L86" i="6"/>
  <c r="G86" i="6"/>
  <c r="Q85" i="6"/>
  <c r="M85" i="6"/>
  <c r="I85" i="6"/>
  <c r="H29" i="6"/>
  <c r="O128" i="6"/>
  <c r="N119" i="6"/>
  <c r="K114" i="6"/>
  <c r="M111" i="6"/>
  <c r="D109" i="6"/>
  <c r="J106" i="6"/>
  <c r="M104" i="6"/>
  <c r="O102" i="6"/>
  <c r="E101" i="6"/>
  <c r="L99" i="6"/>
  <c r="H61" i="6"/>
  <c r="E126" i="6"/>
  <c r="J118" i="6"/>
  <c r="M113" i="6"/>
  <c r="Q110" i="6"/>
  <c r="J108" i="6"/>
  <c r="Q105" i="6"/>
  <c r="E104" i="6"/>
  <c r="J102" i="6"/>
  <c r="N100" i="6"/>
  <c r="F99" i="6"/>
  <c r="Q97" i="6"/>
  <c r="M96" i="6"/>
  <c r="I95" i="6"/>
  <c r="D94" i="6"/>
  <c r="N92" i="6"/>
  <c r="J91" i="6"/>
  <c r="E90" i="6"/>
  <c r="O88" i="6"/>
  <c r="K87" i="6"/>
  <c r="F86" i="6"/>
  <c r="Q84" i="6"/>
  <c r="L84" i="6"/>
  <c r="F84" i="6"/>
  <c r="P83" i="6"/>
  <c r="L83" i="6"/>
  <c r="P82" i="6"/>
  <c r="L82" i="6"/>
  <c r="G82" i="6"/>
  <c r="Q81" i="6"/>
  <c r="M81" i="6"/>
  <c r="I81" i="6"/>
  <c r="Q80" i="6"/>
  <c r="M80" i="6"/>
  <c r="I80" i="6"/>
  <c r="Q79" i="6"/>
  <c r="M79" i="6"/>
  <c r="I79" i="6"/>
  <c r="Q78" i="6"/>
  <c r="M78" i="6"/>
  <c r="I78" i="6"/>
  <c r="D78" i="6"/>
  <c r="N77" i="6"/>
  <c r="J77" i="6"/>
  <c r="D77" i="6"/>
  <c r="N76" i="6"/>
  <c r="J76" i="6"/>
  <c r="D76" i="6"/>
  <c r="N75" i="6"/>
  <c r="J75" i="6"/>
  <c r="D75" i="6"/>
  <c r="N74" i="6"/>
  <c r="J74" i="6"/>
  <c r="E74" i="6"/>
  <c r="O73" i="6"/>
  <c r="K73" i="6"/>
  <c r="E73" i="6"/>
  <c r="O72" i="6"/>
  <c r="K72" i="6"/>
  <c r="E72" i="6"/>
  <c r="O71" i="6"/>
  <c r="K71" i="6"/>
  <c r="E71" i="6"/>
  <c r="O70" i="6"/>
  <c r="K70" i="6"/>
  <c r="F70" i="6"/>
  <c r="P69" i="6"/>
  <c r="L69" i="6"/>
  <c r="F69" i="6"/>
  <c r="P68" i="6"/>
  <c r="L68" i="6"/>
  <c r="F68" i="6"/>
  <c r="P67" i="6"/>
  <c r="L67" i="6"/>
  <c r="F67" i="6"/>
  <c r="P66" i="6"/>
  <c r="L66" i="6"/>
  <c r="G66" i="6"/>
  <c r="Q65" i="6"/>
  <c r="M65" i="6"/>
  <c r="I65" i="6"/>
  <c r="Q64" i="6"/>
  <c r="M64" i="6"/>
  <c r="I64" i="6"/>
  <c r="Q63" i="6"/>
  <c r="M63" i="6"/>
  <c r="I63" i="6"/>
  <c r="Q62" i="6"/>
  <c r="M62" i="6"/>
  <c r="I62" i="6"/>
  <c r="D62" i="6"/>
  <c r="N61" i="6"/>
  <c r="J61" i="6"/>
  <c r="D61" i="6"/>
  <c r="N60" i="6"/>
  <c r="J60" i="6"/>
  <c r="D60" i="6"/>
  <c r="N59" i="6"/>
  <c r="J59" i="6"/>
  <c r="D59" i="6"/>
  <c r="N58" i="6"/>
  <c r="J58" i="6"/>
  <c r="E58" i="6"/>
  <c r="O57" i="6"/>
  <c r="K57" i="6"/>
  <c r="E57" i="6"/>
  <c r="O56" i="6"/>
  <c r="K56" i="6"/>
  <c r="E56" i="6"/>
  <c r="O55" i="6"/>
  <c r="K55" i="6"/>
  <c r="E55" i="6"/>
  <c r="O54" i="6"/>
  <c r="K54" i="6"/>
  <c r="F54" i="6"/>
  <c r="P53" i="6"/>
  <c r="L53" i="6"/>
  <c r="G53" i="6"/>
  <c r="Q52" i="6"/>
  <c r="M52" i="6"/>
  <c r="I52" i="6"/>
  <c r="Q51" i="6"/>
  <c r="M51" i="6"/>
  <c r="I51" i="6"/>
  <c r="Q50" i="6"/>
  <c r="M50" i="6"/>
  <c r="I50" i="6"/>
  <c r="D50" i="6"/>
  <c r="N49" i="6"/>
  <c r="J49" i="6"/>
  <c r="D49" i="6"/>
  <c r="N48" i="6"/>
  <c r="J48" i="6"/>
  <c r="D48" i="6"/>
  <c r="N47" i="6"/>
  <c r="J47" i="6"/>
  <c r="D47" i="6"/>
  <c r="N46" i="6"/>
  <c r="J46" i="6"/>
  <c r="E46" i="6"/>
  <c r="O45" i="6"/>
  <c r="K45" i="6"/>
  <c r="F45" i="6"/>
  <c r="P44" i="6"/>
  <c r="L44" i="6"/>
  <c r="F44" i="6"/>
  <c r="P43" i="6"/>
  <c r="L43" i="6"/>
  <c r="F43" i="6"/>
  <c r="P42" i="6"/>
  <c r="L42" i="6"/>
  <c r="G42" i="6"/>
  <c r="Q41" i="6"/>
  <c r="M41" i="6"/>
  <c r="I41" i="6"/>
  <c r="D41" i="6"/>
  <c r="N40" i="6"/>
  <c r="J40" i="6"/>
  <c r="D40" i="6"/>
  <c r="N39" i="6"/>
  <c r="J39" i="6"/>
  <c r="D39" i="6"/>
  <c r="N38" i="6"/>
  <c r="J38" i="6"/>
  <c r="E38" i="6"/>
  <c r="O37" i="6"/>
  <c r="K37" i="6"/>
  <c r="F37" i="6"/>
  <c r="P36" i="6"/>
  <c r="H93" i="6"/>
  <c r="K123" i="6"/>
  <c r="E117" i="6"/>
  <c r="Q112" i="6"/>
  <c r="I110" i="6"/>
  <c r="N107" i="6"/>
  <c r="K105" i="6"/>
  <c r="N103" i="6"/>
  <c r="D102" i="6"/>
  <c r="F100" i="6"/>
  <c r="P98" i="6"/>
  <c r="M97" i="6"/>
  <c r="I96" i="6"/>
  <c r="Q94" i="6"/>
  <c r="N93" i="6"/>
  <c r="J92" i="6"/>
  <c r="D91" i="6"/>
  <c r="O89" i="6"/>
  <c r="K88" i="6"/>
  <c r="E87" i="6"/>
  <c r="P85" i="6"/>
  <c r="P84" i="6"/>
  <c r="K84" i="6"/>
  <c r="E84" i="6"/>
  <c r="O83" i="6"/>
  <c r="K83" i="6"/>
  <c r="E83" i="6"/>
  <c r="O82" i="6"/>
  <c r="K82" i="6"/>
  <c r="F82" i="6"/>
  <c r="P81" i="6"/>
  <c r="L81" i="6"/>
  <c r="F81" i="6"/>
  <c r="P80" i="6"/>
  <c r="L80" i="6"/>
  <c r="F80" i="6"/>
  <c r="P79" i="6"/>
  <c r="L79" i="6"/>
  <c r="F79" i="6"/>
  <c r="P78" i="6"/>
  <c r="L78" i="6"/>
  <c r="G78" i="6"/>
  <c r="Q77" i="6"/>
  <c r="M77" i="6"/>
  <c r="I77" i="6"/>
  <c r="Q76" i="6"/>
  <c r="M76" i="6"/>
  <c r="I76" i="6"/>
  <c r="Q75" i="6"/>
  <c r="M75" i="6"/>
  <c r="I75" i="6"/>
  <c r="Q74" i="6"/>
  <c r="M74" i="6"/>
  <c r="I74" i="6"/>
  <c r="D74" i="6"/>
  <c r="N73" i="6"/>
  <c r="J73" i="6"/>
  <c r="D73" i="6"/>
  <c r="N72" i="6"/>
  <c r="J72" i="6"/>
  <c r="D72" i="6"/>
  <c r="N71" i="6"/>
  <c r="J71" i="6"/>
  <c r="D71" i="6"/>
  <c r="N70" i="6"/>
  <c r="J70" i="6"/>
  <c r="E70" i="6"/>
  <c r="O69" i="6"/>
  <c r="K69" i="6"/>
  <c r="E69" i="6"/>
  <c r="O68" i="6"/>
  <c r="K68" i="6"/>
  <c r="E68" i="6"/>
  <c r="O67" i="6"/>
  <c r="K67" i="6"/>
  <c r="E67" i="6"/>
  <c r="O66" i="6"/>
  <c r="K66" i="6"/>
  <c r="F66" i="6"/>
  <c r="P65" i="6"/>
  <c r="L65" i="6"/>
  <c r="F65" i="6"/>
  <c r="P64" i="6"/>
  <c r="L64" i="6"/>
  <c r="F64" i="6"/>
  <c r="P63" i="6"/>
  <c r="L63" i="6"/>
  <c r="F63" i="6"/>
  <c r="P62" i="6"/>
  <c r="L62" i="6"/>
  <c r="G62" i="6"/>
  <c r="Q61" i="6"/>
  <c r="M61" i="6"/>
  <c r="I61" i="6"/>
  <c r="Q60" i="6"/>
  <c r="M60" i="6"/>
  <c r="I60" i="6"/>
  <c r="Q59" i="6"/>
  <c r="M59" i="6"/>
  <c r="I59" i="6"/>
  <c r="Q58" i="6"/>
  <c r="M58" i="6"/>
  <c r="I58" i="6"/>
  <c r="D58" i="6"/>
  <c r="N57" i="6"/>
  <c r="J57" i="6"/>
  <c r="D57" i="6"/>
  <c r="N56" i="6"/>
  <c r="J56" i="6"/>
  <c r="D56" i="6"/>
  <c r="N55" i="6"/>
  <c r="J55" i="6"/>
  <c r="D55" i="6"/>
  <c r="N54" i="6"/>
  <c r="J54" i="6"/>
  <c r="E54" i="6"/>
  <c r="O53" i="6"/>
  <c r="K53" i="6"/>
  <c r="F53" i="6"/>
  <c r="P52" i="6"/>
  <c r="L52" i="6"/>
  <c r="F52" i="6"/>
  <c r="P51" i="6"/>
  <c r="L51" i="6"/>
  <c r="F51" i="6"/>
  <c r="P50" i="6"/>
  <c r="L50" i="6"/>
  <c r="G50" i="6"/>
  <c r="Q49" i="6"/>
  <c r="M49" i="6"/>
  <c r="I49" i="6"/>
  <c r="Q48" i="6"/>
  <c r="M48" i="6"/>
  <c r="I48" i="6"/>
  <c r="Q47" i="6"/>
  <c r="M47" i="6"/>
  <c r="I47" i="6"/>
  <c r="Q46" i="6"/>
  <c r="M46" i="6"/>
  <c r="I46" i="6"/>
  <c r="D46" i="6"/>
  <c r="N45" i="6"/>
  <c r="J45" i="6"/>
  <c r="E45" i="6"/>
  <c r="O44" i="6"/>
  <c r="K44" i="6"/>
  <c r="E44" i="6"/>
  <c r="O43" i="6"/>
  <c r="K43" i="6"/>
  <c r="E43" i="6"/>
  <c r="O42" i="6"/>
  <c r="H125" i="6"/>
  <c r="N109" i="6"/>
  <c r="L101" i="6"/>
  <c r="I97" i="6"/>
  <c r="M94" i="6"/>
  <c r="D92" i="6"/>
  <c r="K89" i="6"/>
  <c r="O86" i="6"/>
  <c r="N84" i="6"/>
  <c r="D84" i="6"/>
  <c r="J83" i="6"/>
  <c r="N82" i="6"/>
  <c r="E82" i="6"/>
  <c r="K81" i="6"/>
  <c r="O80" i="6"/>
  <c r="E80" i="6"/>
  <c r="K79" i="6"/>
  <c r="O78" i="6"/>
  <c r="F78" i="6"/>
  <c r="L77" i="6"/>
  <c r="P76" i="6"/>
  <c r="F76" i="6"/>
  <c r="L75" i="6"/>
  <c r="P74" i="6"/>
  <c r="G74" i="6"/>
  <c r="M73" i="6"/>
  <c r="Q72" i="6"/>
  <c r="I72" i="6"/>
  <c r="M71" i="6"/>
  <c r="Q70" i="6"/>
  <c r="I70" i="6"/>
  <c r="N69" i="6"/>
  <c r="D69" i="6"/>
  <c r="J68" i="6"/>
  <c r="N67" i="6"/>
  <c r="D67" i="6"/>
  <c r="J66" i="6"/>
  <c r="O65" i="6"/>
  <c r="E65" i="6"/>
  <c r="K64" i="6"/>
  <c r="O63" i="6"/>
  <c r="E63" i="6"/>
  <c r="K62" i="6"/>
  <c r="P61" i="6"/>
  <c r="F61" i="6"/>
  <c r="L60" i="6"/>
  <c r="P59" i="6"/>
  <c r="F59" i="6"/>
  <c r="L58" i="6"/>
  <c r="Q57" i="6"/>
  <c r="I57" i="6"/>
  <c r="M56" i="6"/>
  <c r="Q55" i="6"/>
  <c r="I55" i="6"/>
  <c r="M54" i="6"/>
  <c r="D54" i="6"/>
  <c r="J53" i="6"/>
  <c r="O52" i="6"/>
  <c r="E52" i="6"/>
  <c r="K51" i="6"/>
  <c r="O50" i="6"/>
  <c r="F50" i="6"/>
  <c r="L49" i="6"/>
  <c r="P48" i="6"/>
  <c r="F48" i="6"/>
  <c r="L47" i="6"/>
  <c r="P46" i="6"/>
  <c r="G46" i="6"/>
  <c r="M45" i="6"/>
  <c r="D45" i="6"/>
  <c r="J44" i="6"/>
  <c r="N43" i="6"/>
  <c r="D43" i="6"/>
  <c r="K42" i="6"/>
  <c r="E42" i="6"/>
  <c r="N41" i="6"/>
  <c r="G41" i="6"/>
  <c r="P40" i="6"/>
  <c r="K40" i="6"/>
  <c r="Q39" i="6"/>
  <c r="L39" i="6"/>
  <c r="E39" i="6"/>
  <c r="M38" i="6"/>
  <c r="G38" i="6"/>
  <c r="P37" i="6"/>
  <c r="J37" i="6"/>
  <c r="D37" i="6"/>
  <c r="M36" i="6"/>
  <c r="I36" i="6"/>
  <c r="Q35" i="6"/>
  <c r="M35" i="6"/>
  <c r="I35" i="6"/>
  <c r="Q34" i="6"/>
  <c r="M34" i="6"/>
  <c r="I34" i="6"/>
  <c r="D34" i="6"/>
  <c r="N33" i="6"/>
  <c r="J33" i="6"/>
  <c r="E33" i="6"/>
  <c r="O32" i="6"/>
  <c r="K32" i="6"/>
  <c r="E32" i="6"/>
  <c r="O31" i="6"/>
  <c r="K31" i="6"/>
  <c r="E31" i="6"/>
  <c r="O30" i="6"/>
  <c r="K30" i="6"/>
  <c r="F30" i="6"/>
  <c r="P29" i="6"/>
  <c r="L29" i="6"/>
  <c r="G29" i="6"/>
  <c r="Q28" i="6"/>
  <c r="M28" i="6"/>
  <c r="I28" i="6"/>
  <c r="Q27" i="6"/>
  <c r="M27" i="6"/>
  <c r="I27" i="6"/>
  <c r="Q26" i="6"/>
  <c r="M26" i="6"/>
  <c r="I26" i="6"/>
  <c r="D26" i="6"/>
  <c r="N25" i="6"/>
  <c r="J25" i="6"/>
  <c r="E25" i="6"/>
  <c r="O24" i="6"/>
  <c r="K24" i="6"/>
  <c r="E24" i="6"/>
  <c r="O23" i="6"/>
  <c r="K23" i="6"/>
  <c r="F23" i="6"/>
  <c r="P22" i="6"/>
  <c r="L22" i="6"/>
  <c r="G22" i="6"/>
  <c r="Q21" i="6"/>
  <c r="M21" i="6"/>
  <c r="I21" i="6"/>
  <c r="D21" i="6"/>
  <c r="N20" i="6"/>
  <c r="J20" i="6"/>
  <c r="E20" i="6"/>
  <c r="O19" i="6"/>
  <c r="K19" i="6"/>
  <c r="F19" i="6"/>
  <c r="P18" i="6"/>
  <c r="L18" i="6"/>
  <c r="G18" i="6"/>
  <c r="Q17" i="6"/>
  <c r="M17" i="6"/>
  <c r="I17" i="6"/>
  <c r="D121" i="6"/>
  <c r="D107" i="6"/>
  <c r="P99" i="6"/>
  <c r="Q96" i="6"/>
  <c r="I94" i="6"/>
  <c r="N91" i="6"/>
  <c r="E89" i="6"/>
  <c r="K86" i="6"/>
  <c r="M84" i="6"/>
  <c r="Q83" i="6"/>
  <c r="I83" i="6"/>
  <c r="M82" i="6"/>
  <c r="D82" i="6"/>
  <c r="J81" i="6"/>
  <c r="N80" i="6"/>
  <c r="D80" i="6"/>
  <c r="J79" i="6"/>
  <c r="N78" i="6"/>
  <c r="E78" i="6"/>
  <c r="K77" i="6"/>
  <c r="O76" i="6"/>
  <c r="E76" i="6"/>
  <c r="K75" i="6"/>
  <c r="O74" i="6"/>
  <c r="F74" i="6"/>
  <c r="L73" i="6"/>
  <c r="P72" i="6"/>
  <c r="F72" i="6"/>
  <c r="L71" i="6"/>
  <c r="P70" i="6"/>
  <c r="G70" i="6"/>
  <c r="M69" i="6"/>
  <c r="Q68" i="6"/>
  <c r="I68" i="6"/>
  <c r="M67" i="6"/>
  <c r="Q66" i="6"/>
  <c r="I66" i="6"/>
  <c r="N65" i="6"/>
  <c r="D65" i="6"/>
  <c r="J64" i="6"/>
  <c r="N63" i="6"/>
  <c r="D63" i="6"/>
  <c r="J62" i="6"/>
  <c r="O61" i="6"/>
  <c r="E61" i="6"/>
  <c r="K60" i="6"/>
  <c r="O59" i="6"/>
  <c r="E59" i="6"/>
  <c r="K58" i="6"/>
  <c r="P57" i="6"/>
  <c r="F57" i="6"/>
  <c r="L56" i="6"/>
  <c r="P55" i="6"/>
  <c r="F55" i="6"/>
  <c r="L54" i="6"/>
  <c r="Q53" i="6"/>
  <c r="I53" i="6"/>
  <c r="N52" i="6"/>
  <c r="D52" i="6"/>
  <c r="J51" i="6"/>
  <c r="N50" i="6"/>
  <c r="E50" i="6"/>
  <c r="K49" i="6"/>
  <c r="O48" i="6"/>
  <c r="E48" i="6"/>
  <c r="K47" i="6"/>
  <c r="O46" i="6"/>
  <c r="F46" i="6"/>
  <c r="L45" i="6"/>
  <c r="Q44" i="6"/>
  <c r="I44" i="6"/>
  <c r="M43" i="6"/>
  <c r="Q42" i="6"/>
  <c r="J42" i="6"/>
  <c r="D42" i="6"/>
  <c r="L41" i="6"/>
  <c r="F41" i="6"/>
  <c r="O40" i="6"/>
  <c r="I40" i="6"/>
  <c r="P39" i="6"/>
  <c r="K39" i="6"/>
  <c r="Q38" i="6"/>
  <c r="L38" i="6"/>
  <c r="F38" i="6"/>
  <c r="N37" i="6"/>
  <c r="I37" i="6"/>
  <c r="Q36" i="6"/>
  <c r="L36" i="6"/>
  <c r="F36" i="6"/>
  <c r="P35" i="6"/>
  <c r="L35" i="6"/>
  <c r="F35" i="6"/>
  <c r="P34" i="6"/>
  <c r="L34" i="6"/>
  <c r="G34" i="6"/>
  <c r="Q33" i="6"/>
  <c r="M33" i="6"/>
  <c r="I33" i="6"/>
  <c r="D33" i="6"/>
  <c r="N32" i="6"/>
  <c r="J32" i="6"/>
  <c r="D32" i="6"/>
  <c r="N31" i="6"/>
  <c r="J31" i="6"/>
  <c r="D31" i="6"/>
  <c r="N30" i="6"/>
  <c r="J30" i="6"/>
  <c r="E30" i="6"/>
  <c r="O29" i="6"/>
  <c r="K29" i="6"/>
  <c r="F29" i="6"/>
  <c r="P28" i="6"/>
  <c r="L28" i="6"/>
  <c r="F28" i="6"/>
  <c r="P27" i="6"/>
  <c r="L27" i="6"/>
  <c r="F27" i="6"/>
  <c r="P26" i="6"/>
  <c r="L26" i="6"/>
  <c r="G26" i="6"/>
  <c r="Q25" i="6"/>
  <c r="M25" i="6"/>
  <c r="I25" i="6"/>
  <c r="D25" i="6"/>
  <c r="N24" i="6"/>
  <c r="J24" i="6"/>
  <c r="D24" i="6"/>
  <c r="N23" i="6"/>
  <c r="J23" i="6"/>
  <c r="E23" i="6"/>
  <c r="O22" i="6"/>
  <c r="K22" i="6"/>
  <c r="F22" i="6"/>
  <c r="P21" i="6"/>
  <c r="L21" i="6"/>
  <c r="G21" i="6"/>
  <c r="Q20" i="6"/>
  <c r="M20" i="6"/>
  <c r="I20" i="6"/>
  <c r="D20" i="6"/>
  <c r="N19" i="6"/>
  <c r="J19" i="6"/>
  <c r="E19" i="6"/>
  <c r="O18" i="6"/>
  <c r="K18" i="6"/>
  <c r="F18" i="6"/>
  <c r="P17" i="6"/>
  <c r="L17" i="6"/>
  <c r="G17" i="6"/>
  <c r="Q16" i="6"/>
  <c r="M16" i="6"/>
  <c r="I16" i="6"/>
  <c r="D16" i="6"/>
  <c r="N15" i="6"/>
  <c r="J15" i="6"/>
  <c r="E15" i="6"/>
  <c r="O14" i="6"/>
  <c r="K14" i="6"/>
  <c r="F14" i="6"/>
  <c r="P13" i="6"/>
  <c r="L13" i="6"/>
  <c r="G13" i="6"/>
  <c r="Q12" i="6"/>
  <c r="M12" i="6"/>
  <c r="I12" i="6"/>
  <c r="D12" i="6"/>
  <c r="N11" i="6"/>
  <c r="J11" i="6"/>
  <c r="E11" i="6"/>
  <c r="O10" i="6"/>
  <c r="O115" i="6"/>
  <c r="D105" i="6"/>
  <c r="L98" i="6"/>
  <c r="Q95" i="6"/>
  <c r="J93" i="6"/>
  <c r="N90" i="6"/>
  <c r="E88" i="6"/>
  <c r="L85" i="6"/>
  <c r="J84" i="6"/>
  <c r="N83" i="6"/>
  <c r="D83" i="6"/>
  <c r="J82" i="6"/>
  <c r="O81" i="6"/>
  <c r="E81" i="6"/>
  <c r="K80" i="6"/>
  <c r="O79" i="6"/>
  <c r="E79" i="6"/>
  <c r="K78" i="6"/>
  <c r="P77" i="6"/>
  <c r="F77" i="6"/>
  <c r="L76" i="6"/>
  <c r="P75" i="6"/>
  <c r="F75" i="6"/>
  <c r="L74" i="6"/>
  <c r="Q73" i="6"/>
  <c r="I73" i="6"/>
  <c r="M72" i="6"/>
  <c r="Q71" i="6"/>
  <c r="I71" i="6"/>
  <c r="M70" i="6"/>
  <c r="D70" i="6"/>
  <c r="J69" i="6"/>
  <c r="N68" i="6"/>
  <c r="D68" i="6"/>
  <c r="J67" i="6"/>
  <c r="N66" i="6"/>
  <c r="E66" i="6"/>
  <c r="K65" i="6"/>
  <c r="O64" i="6"/>
  <c r="E64" i="6"/>
  <c r="K63" i="6"/>
  <c r="O62" i="6"/>
  <c r="F62" i="6"/>
  <c r="L61" i="6"/>
  <c r="P60" i="6"/>
  <c r="F60" i="6"/>
  <c r="L59" i="6"/>
  <c r="P58" i="6"/>
  <c r="G58" i="6"/>
  <c r="M57" i="6"/>
  <c r="Q56" i="6"/>
  <c r="I56" i="6"/>
  <c r="M55" i="6"/>
  <c r="Q54" i="6"/>
  <c r="I54" i="6"/>
  <c r="N53" i="6"/>
  <c r="E53" i="6"/>
  <c r="K52" i="6"/>
  <c r="O51" i="6"/>
  <c r="E51" i="6"/>
  <c r="K50" i="6"/>
  <c r="P49" i="6"/>
  <c r="F49" i="6"/>
  <c r="L48" i="6"/>
  <c r="P47" i="6"/>
  <c r="F47" i="6"/>
  <c r="L46" i="6"/>
  <c r="Q45" i="6"/>
  <c r="I45" i="6"/>
  <c r="N44" i="6"/>
  <c r="D44" i="6"/>
  <c r="J43" i="6"/>
  <c r="N42" i="6"/>
  <c r="I42" i="6"/>
  <c r="P41" i="6"/>
  <c r="K41" i="6"/>
  <c r="E41" i="6"/>
  <c r="M40" i="6"/>
  <c r="F40" i="6"/>
  <c r="O39" i="6"/>
  <c r="I39" i="6"/>
  <c r="P38" i="6"/>
  <c r="K38" i="6"/>
  <c r="D38" i="6"/>
  <c r="M37" i="6"/>
  <c r="G37" i="6"/>
  <c r="O36" i="6"/>
  <c r="K36" i="6"/>
  <c r="E36" i="6"/>
  <c r="O35" i="6"/>
  <c r="K35" i="6"/>
  <c r="E35" i="6"/>
  <c r="O34" i="6"/>
  <c r="K34" i="6"/>
  <c r="F34" i="6"/>
  <c r="P33" i="6"/>
  <c r="L33" i="6"/>
  <c r="G33" i="6"/>
  <c r="Q32" i="6"/>
  <c r="M32" i="6"/>
  <c r="I32" i="6"/>
  <c r="Q31" i="6"/>
  <c r="M31" i="6"/>
  <c r="I31" i="6"/>
  <c r="Q30" i="6"/>
  <c r="M30" i="6"/>
  <c r="I30" i="6"/>
  <c r="D30" i="6"/>
  <c r="N29" i="6"/>
  <c r="J29" i="6"/>
  <c r="E29" i="6"/>
  <c r="O28" i="6"/>
  <c r="K28" i="6"/>
  <c r="E28" i="6"/>
  <c r="O27" i="6"/>
  <c r="K27" i="6"/>
  <c r="E27" i="6"/>
  <c r="O26" i="6"/>
  <c r="K26" i="6"/>
  <c r="F26" i="6"/>
  <c r="P25" i="6"/>
  <c r="L25" i="6"/>
  <c r="G25" i="6"/>
  <c r="Q24" i="6"/>
  <c r="M24" i="6"/>
  <c r="I24" i="6"/>
  <c r="Q23" i="6"/>
  <c r="M23" i="6"/>
  <c r="I23" i="6"/>
  <c r="D23" i="6"/>
  <c r="N22" i="6"/>
  <c r="J22" i="6"/>
  <c r="E22" i="6"/>
  <c r="O21" i="6"/>
  <c r="K21" i="6"/>
  <c r="F21" i="6"/>
  <c r="P20" i="6"/>
  <c r="L20" i="6"/>
  <c r="G20" i="6"/>
  <c r="Q19" i="6"/>
  <c r="M19" i="6"/>
  <c r="I19" i="6"/>
  <c r="D19" i="6"/>
  <c r="N18" i="6"/>
  <c r="J18" i="6"/>
  <c r="E18" i="6"/>
  <c r="O17" i="6"/>
  <c r="K17" i="6"/>
  <c r="F17" i="6"/>
  <c r="P16" i="6"/>
  <c r="L16" i="6"/>
  <c r="G16" i="6"/>
  <c r="Q15" i="6"/>
  <c r="M15" i="6"/>
  <c r="I15" i="6"/>
  <c r="D15" i="6"/>
  <c r="N14" i="6"/>
  <c r="J14" i="6"/>
  <c r="E14" i="6"/>
  <c r="O13" i="6"/>
  <c r="K13" i="6"/>
  <c r="F13" i="6"/>
  <c r="P12" i="6"/>
  <c r="L12" i="6"/>
  <c r="G12" i="6"/>
  <c r="Q11" i="6"/>
  <c r="M11" i="6"/>
  <c r="I11" i="6"/>
  <c r="D11" i="6"/>
  <c r="N10" i="6"/>
  <c r="I112" i="6"/>
  <c r="D93" i="6"/>
  <c r="I84" i="6"/>
  <c r="N81" i="6"/>
  <c r="D79" i="6"/>
  <c r="K76" i="6"/>
  <c r="P73" i="6"/>
  <c r="F71" i="6"/>
  <c r="M68" i="6"/>
  <c r="D66" i="6"/>
  <c r="J63" i="6"/>
  <c r="O60" i="6"/>
  <c r="F58" i="6"/>
  <c r="L55" i="6"/>
  <c r="D53" i="6"/>
  <c r="J50" i="6"/>
  <c r="O47" i="6"/>
  <c r="G45" i="6"/>
  <c r="M42" i="6"/>
  <c r="Q40" i="6"/>
  <c r="F39" i="6"/>
  <c r="L37" i="6"/>
  <c r="D36" i="6"/>
  <c r="N34" i="6"/>
  <c r="K33" i="6"/>
  <c r="F32" i="6"/>
  <c r="P30" i="6"/>
  <c r="M29" i="6"/>
  <c r="J28" i="6"/>
  <c r="D27" i="6"/>
  <c r="O25" i="6"/>
  <c r="L24" i="6"/>
  <c r="G23" i="6"/>
  <c r="D22" i="6"/>
  <c r="O20" i="6"/>
  <c r="L19" i="6"/>
  <c r="I18" i="6"/>
  <c r="E17" i="6"/>
  <c r="K16" i="6"/>
  <c r="P15" i="6"/>
  <c r="G15" i="6"/>
  <c r="M14" i="6"/>
  <c r="D14" i="6"/>
  <c r="J13" i="6"/>
  <c r="O12" i="6"/>
  <c r="F12" i="6"/>
  <c r="L11" i="6"/>
  <c r="Q10" i="6"/>
  <c r="K10" i="6"/>
  <c r="F10" i="6"/>
  <c r="P9" i="6"/>
  <c r="L9" i="6"/>
  <c r="G9" i="6"/>
  <c r="Q8" i="6"/>
  <c r="M8" i="6"/>
  <c r="I8" i="6"/>
  <c r="D8" i="6"/>
  <c r="N7" i="6"/>
  <c r="J7" i="6"/>
  <c r="E7" i="6"/>
  <c r="O6" i="6"/>
  <c r="K6" i="6"/>
  <c r="F6" i="6"/>
  <c r="P5" i="6"/>
  <c r="L5" i="6"/>
  <c r="G5" i="6"/>
  <c r="Q4" i="6"/>
  <c r="M4" i="6"/>
  <c r="I4" i="6"/>
  <c r="D4" i="6"/>
  <c r="F3" i="6"/>
  <c r="L3" i="6"/>
  <c r="P3" i="6"/>
  <c r="I103" i="6"/>
  <c r="J90" i="6"/>
  <c r="M83" i="6"/>
  <c r="D81" i="6"/>
  <c r="J78" i="6"/>
  <c r="O75" i="6"/>
  <c r="F73" i="6"/>
  <c r="L70" i="6"/>
  <c r="Q67" i="6"/>
  <c r="J65" i="6"/>
  <c r="N62" i="6"/>
  <c r="E60" i="6"/>
  <c r="L57" i="6"/>
  <c r="P54" i="6"/>
  <c r="J52" i="6"/>
  <c r="O49" i="6"/>
  <c r="E47" i="6"/>
  <c r="M44" i="6"/>
  <c r="F42" i="6"/>
  <c r="L40" i="6"/>
  <c r="O38" i="6"/>
  <c r="E37" i="6"/>
  <c r="N35" i="6"/>
  <c r="J34" i="6"/>
  <c r="F33" i="6"/>
  <c r="P31" i="6"/>
  <c r="L30" i="6"/>
  <c r="I29" i="6"/>
  <c r="D28" i="6"/>
  <c r="N26" i="6"/>
  <c r="K25" i="6"/>
  <c r="F24" i="6"/>
  <c r="Q22" i="6"/>
  <c r="N21" i="6"/>
  <c r="K20" i="6"/>
  <c r="G19" i="6"/>
  <c r="D18" i="6"/>
  <c r="D17" i="6"/>
  <c r="J16" i="6"/>
  <c r="O15" i="6"/>
  <c r="F15" i="6"/>
  <c r="L14" i="6"/>
  <c r="Q13" i="6"/>
  <c r="I13" i="6"/>
  <c r="N12" i="6"/>
  <c r="E12" i="6"/>
  <c r="K11" i="6"/>
  <c r="P10" i="6"/>
  <c r="J10" i="6"/>
  <c r="E10" i="6"/>
  <c r="O9" i="6"/>
  <c r="K9" i="6"/>
  <c r="F9" i="6"/>
  <c r="P8" i="6"/>
  <c r="L8" i="6"/>
  <c r="G8" i="6"/>
  <c r="Q7" i="6"/>
  <c r="M7" i="6"/>
  <c r="I7" i="6"/>
  <c r="D7" i="6"/>
  <c r="N6" i="6"/>
  <c r="J6" i="6"/>
  <c r="E6" i="6"/>
  <c r="O5" i="6"/>
  <c r="K5" i="6"/>
  <c r="F5" i="6"/>
  <c r="P4" i="6"/>
  <c r="L4" i="6"/>
  <c r="G4" i="6"/>
  <c r="H3" i="6"/>
  <c r="I3" i="6"/>
  <c r="M3" i="6"/>
  <c r="D3" i="6"/>
  <c r="G98" i="6"/>
  <c r="O87" i="6"/>
  <c r="Q82" i="6"/>
  <c r="J80" i="6"/>
  <c r="O77" i="6"/>
  <c r="E75" i="6"/>
  <c r="L72" i="6"/>
  <c r="Q69" i="6"/>
  <c r="I67" i="6"/>
  <c r="N64" i="6"/>
  <c r="E62" i="6"/>
  <c r="K59" i="6"/>
  <c r="P56" i="6"/>
  <c r="G54" i="6"/>
  <c r="N51" i="6"/>
  <c r="E49" i="6"/>
  <c r="K46" i="6"/>
  <c r="Q43" i="6"/>
  <c r="O41" i="6"/>
  <c r="E40" i="6"/>
  <c r="I38" i="6"/>
  <c r="N36" i="6"/>
  <c r="J35" i="6"/>
  <c r="E34" i="6"/>
  <c r="P32" i="6"/>
  <c r="L31" i="6"/>
  <c r="G30" i="6"/>
  <c r="D29" i="6"/>
  <c r="N27" i="6"/>
  <c r="J26" i="6"/>
  <c r="F25" i="6"/>
  <c r="P23" i="6"/>
  <c r="M22" i="6"/>
  <c r="J21" i="6"/>
  <c r="F20" i="6"/>
  <c r="Q18" i="6"/>
  <c r="N17" i="6"/>
  <c r="O16" i="6"/>
  <c r="F16" i="6"/>
  <c r="L15" i="6"/>
  <c r="Q14" i="6"/>
  <c r="I14" i="6"/>
  <c r="N13" i="6"/>
  <c r="E13" i="6"/>
  <c r="K12" i="6"/>
  <c r="P11" i="6"/>
  <c r="G11" i="6"/>
  <c r="M10" i="6"/>
  <c r="I10" i="6"/>
  <c r="D10" i="6"/>
  <c r="N9" i="6"/>
  <c r="J9" i="6"/>
  <c r="E9" i="6"/>
  <c r="O8" i="6"/>
  <c r="K8" i="6"/>
  <c r="F8" i="6"/>
  <c r="P7" i="6"/>
  <c r="L7" i="6"/>
  <c r="G7" i="6"/>
  <c r="Q6" i="6"/>
  <c r="M6" i="6"/>
  <c r="I6" i="6"/>
  <c r="D6" i="6"/>
  <c r="N5" i="6"/>
  <c r="J5" i="6"/>
  <c r="E5" i="6"/>
  <c r="O4" i="6"/>
  <c r="K4" i="6"/>
  <c r="F4" i="6"/>
  <c r="Q3" i="6"/>
  <c r="J3" i="6"/>
  <c r="N3" i="6"/>
  <c r="M95" i="6"/>
  <c r="F85" i="6"/>
  <c r="I82" i="6"/>
  <c r="N79" i="6"/>
  <c r="E77" i="6"/>
  <c r="K74" i="6"/>
  <c r="P71" i="6"/>
  <c r="I69" i="6"/>
  <c r="M66" i="6"/>
  <c r="D64" i="6"/>
  <c r="K61" i="6"/>
  <c r="O58" i="6"/>
  <c r="F56" i="6"/>
  <c r="M53" i="6"/>
  <c r="D51" i="6"/>
  <c r="K48" i="6"/>
  <c r="P45" i="6"/>
  <c r="I43" i="6"/>
  <c r="J41" i="6"/>
  <c r="M39" i="6"/>
  <c r="Q37" i="6"/>
  <c r="J36" i="6"/>
  <c r="D35" i="6"/>
  <c r="O33" i="6"/>
  <c r="L32" i="6"/>
  <c r="F31" i="6"/>
  <c r="Q29" i="6"/>
  <c r="N28" i="6"/>
  <c r="J27" i="6"/>
  <c r="E26" i="6"/>
  <c r="P24" i="6"/>
  <c r="L23" i="6"/>
  <c r="I22" i="6"/>
  <c r="E21" i="6"/>
  <c r="P19" i="6"/>
  <c r="M18" i="6"/>
  <c r="J17" i="6"/>
  <c r="N16" i="6"/>
  <c r="E16" i="6"/>
  <c r="K15" i="6"/>
  <c r="P14" i="6"/>
  <c r="G14" i="6"/>
  <c r="M13" i="6"/>
  <c r="D13" i="6"/>
  <c r="J12" i="6"/>
  <c r="O11" i="6"/>
  <c r="F11" i="6"/>
  <c r="L10" i="6"/>
  <c r="G10" i="6"/>
  <c r="Q9" i="6"/>
  <c r="M9" i="6"/>
  <c r="I9" i="6"/>
  <c r="D9" i="6"/>
  <c r="N8" i="6"/>
  <c r="J8" i="6"/>
  <c r="E8" i="6"/>
  <c r="O7" i="6"/>
  <c r="K7" i="6"/>
  <c r="F7" i="6"/>
  <c r="P6" i="6"/>
  <c r="L6" i="6"/>
  <c r="G6" i="6"/>
  <c r="Q5" i="6"/>
  <c r="M5" i="6"/>
  <c r="I5" i="6"/>
  <c r="D5" i="6"/>
  <c r="N4" i="6"/>
  <c r="J4" i="6"/>
  <c r="E4" i="6"/>
  <c r="E3" i="6"/>
  <c r="K3" i="6"/>
  <c r="O3" i="6"/>
  <c r="G36" i="6"/>
  <c r="G52" i="6"/>
  <c r="G68" i="6"/>
  <c r="G84" i="6"/>
  <c r="G100" i="6"/>
  <c r="G116" i="6"/>
  <c r="G77" i="6"/>
  <c r="G93" i="6"/>
  <c r="G109" i="6"/>
  <c r="G127" i="6"/>
  <c r="G39" i="6"/>
  <c r="G55" i="6"/>
  <c r="G71" i="6"/>
  <c r="G87" i="6"/>
  <c r="G103" i="6"/>
  <c r="G119" i="6"/>
  <c r="G130"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129" i="6"/>
  <c r="G32" i="6"/>
  <c r="G48" i="6"/>
  <c r="G64" i="6"/>
  <c r="G80" i="6"/>
  <c r="G96" i="6"/>
  <c r="G112" i="6"/>
  <c r="G49" i="6"/>
  <c r="G89" i="6"/>
  <c r="G105" i="6"/>
  <c r="G121" i="6"/>
  <c r="G35" i="6"/>
  <c r="G51" i="6"/>
  <c r="G67" i="6"/>
  <c r="G83" i="6"/>
  <c r="G99" i="6"/>
  <c r="G115" i="6"/>
  <c r="G126" i="6"/>
  <c r="AI4" i="2"/>
  <c r="F83" i="6" s="1"/>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K9" i="3"/>
  <c r="K6" i="3"/>
  <c r="K11" i="3"/>
  <c r="K12" i="3" s="1"/>
  <c r="J9" i="3"/>
  <c r="I6" i="3" l="1"/>
  <c r="I9" i="3"/>
  <c r="H9" i="3"/>
  <c r="H6" i="3"/>
  <c r="D3" i="4" l="1"/>
  <c r="D4" i="4"/>
  <c r="D5" i="4"/>
  <c r="D6" i="4"/>
  <c r="D7" i="4"/>
  <c r="D8" i="4"/>
  <c r="D9" i="4"/>
  <c r="D10" i="4"/>
  <c r="D11" i="4"/>
  <c r="D2" i="4"/>
  <c r="C13" i="4"/>
  <c r="B13" i="4"/>
  <c r="E5" i="4"/>
  <c r="C3" i="4"/>
  <c r="C4" i="4"/>
  <c r="C5" i="4"/>
  <c r="C6" i="4"/>
  <c r="C7" i="4"/>
  <c r="C8" i="4"/>
  <c r="C9" i="4"/>
  <c r="C10" i="4"/>
  <c r="C11" i="4"/>
  <c r="C2" i="4"/>
</calcChain>
</file>

<file path=xl/sharedStrings.xml><?xml version="1.0" encoding="utf-8"?>
<sst xmlns="http://schemas.openxmlformats.org/spreadsheetml/2006/main" count="12746" uniqueCount="1681">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</sst>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2" formatCode="[$$-C09]#,##0.0"/>
    <numFmt numFmtId="173" formatCode="[$$-C09]#,##0"/>
    <numFmt numFmtId="174" formatCode="0.0"/>
  </numFmts>
  <fonts count="25">
    <font>
      <sz val="12"/>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8">
    <xf numFmtId="0" fontId="0" fillId="0" borderId="0"/>
    <xf numFmtId="164" fontId="1" fillId="0" borderId="0" applyFont="0" applyFill="0" applyBorder="0" applyAlignment="0" applyProtection="0"/>
    <xf numFmtId="9" fontId="1" fillId="0" borderId="0" applyFont="0" applyFill="0" applyBorder="0" applyAlignment="0" applyProtection="0"/>
    <xf numFmtId="0" fontId="4" fillId="0" borderId="0"/>
    <xf numFmtId="0" fontId="4" fillId="0" borderId="0"/>
    <xf numFmtId="0" fontId="8" fillId="0" borderId="0"/>
    <xf numFmtId="0" fontId="4" fillId="0" borderId="0"/>
    <xf numFmtId="0" fontId="17" fillId="0" borderId="0" applyNumberFormat="0" applyFill="0" applyBorder="0" applyAlignment="0" applyProtection="0"/>
  </cellStyleXfs>
  <cellXfs count="156">
    <xf numFmtId="0" fontId="0" fillId="0" borderId="0" xfId="0"/>
    <xf numFmtId="43" fontId="0" fillId="0" borderId="0" xfId="0" applyNumberFormat="1"/>
    <xf numFmtId="164" fontId="0" fillId="0" borderId="0" xfId="1" applyFont="1"/>
    <xf numFmtId="0" fontId="5" fillId="2" borderId="1" xfId="3" applyFont="1" applyFill="1" applyBorder="1" applyAlignment="1">
      <alignment horizontal="center" vertical="center" wrapText="1"/>
    </xf>
    <xf numFmtId="0" fontId="2" fillId="4" borderId="1" xfId="0" applyFont="1" applyFill="1" applyBorder="1" applyAlignment="1">
      <alignment vertical="center" wrapText="1"/>
    </xf>
    <xf numFmtId="0" fontId="2" fillId="7" borderId="1" xfId="0" applyFont="1" applyFill="1" applyBorder="1" applyAlignment="1">
      <alignment horizontal="center" vertical="center" wrapText="1"/>
    </xf>
    <xf numFmtId="0" fontId="3" fillId="8"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3" fillId="10" borderId="1" xfId="4" applyFont="1" applyFill="1" applyBorder="1" applyAlignment="1">
      <alignment horizontal="center" vertical="center" wrapText="1"/>
    </xf>
    <xf numFmtId="0" fontId="2" fillId="11" borderId="1" xfId="4" applyFont="1" applyFill="1" applyBorder="1" applyAlignment="1">
      <alignment horizontal="center" vertical="center" wrapText="1"/>
    </xf>
    <xf numFmtId="0" fontId="9" fillId="12" borderId="1" xfId="5" applyFont="1" applyFill="1" applyBorder="1" applyAlignment="1">
      <alignment horizontal="left" vertical="center" wrapText="1"/>
    </xf>
    <xf numFmtId="0" fontId="9" fillId="10" borderId="1" xfId="5" applyFont="1" applyFill="1" applyBorder="1" applyAlignment="1">
      <alignment horizontal="left" vertical="center" wrapText="1"/>
    </xf>
    <xf numFmtId="0" fontId="9" fillId="13" borderId="1" xfId="5" applyFont="1" applyFill="1" applyBorder="1" applyAlignment="1">
      <alignment horizontal="left" vertical="center" wrapText="1"/>
    </xf>
    <xf numFmtId="0" fontId="9" fillId="9" borderId="1" xfId="5" applyFont="1" applyFill="1" applyBorder="1" applyAlignment="1">
      <alignment horizontal="left" vertical="center" wrapText="1"/>
    </xf>
    <xf numFmtId="0" fontId="9" fillId="14" borderId="1" xfId="5" applyFont="1" applyFill="1" applyBorder="1" applyAlignment="1">
      <alignment horizontal="left" vertical="center" wrapText="1"/>
    </xf>
    <xf numFmtId="0" fontId="9" fillId="15" borderId="1" xfId="5" applyFont="1" applyFill="1" applyBorder="1" applyAlignment="1">
      <alignment horizontal="left" vertical="center" wrapText="1"/>
    </xf>
    <xf numFmtId="0" fontId="9" fillId="16" borderId="1" xfId="5" applyFont="1" applyFill="1" applyBorder="1" applyAlignment="1">
      <alignment horizontal="left" vertical="center" wrapText="1"/>
    </xf>
    <xf numFmtId="0" fontId="9" fillId="17" borderId="1" xfId="5" applyFont="1" applyFill="1" applyBorder="1" applyAlignment="1">
      <alignment horizontal="left" vertical="center" wrapText="1"/>
    </xf>
    <xf numFmtId="0" fontId="9"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0" fillId="0" borderId="1" xfId="0" applyFont="1" applyBorder="1" applyAlignment="1">
      <alignment vertical="center"/>
    </xf>
    <xf numFmtId="49" fontId="10" fillId="0" borderId="1" xfId="0" applyNumberFormat="1" applyFont="1" applyBorder="1" applyAlignment="1">
      <alignment vertical="center"/>
    </xf>
    <xf numFmtId="0" fontId="11"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2" fillId="0" borderId="1" xfId="0" applyFont="1" applyBorder="1" applyAlignment="1">
      <alignment vertical="center"/>
    </xf>
    <xf numFmtId="0" fontId="13"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1" fillId="0" borderId="1" xfId="6" applyFont="1" applyBorder="1" applyAlignment="1">
      <alignment vertical="center"/>
    </xf>
    <xf numFmtId="0" fontId="13"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4" fillId="19" borderId="1" xfId="0" applyFont="1" applyFill="1" applyBorder="1" applyAlignment="1">
      <alignment vertical="center"/>
    </xf>
    <xf numFmtId="166" fontId="0" fillId="19" borderId="1" xfId="1" applyNumberFormat="1" applyFont="1" applyFill="1" applyBorder="1"/>
    <xf numFmtId="0" fontId="13" fillId="20" borderId="1" xfId="0" applyFont="1" applyFill="1" applyBorder="1" applyAlignment="1">
      <alignment vertical="center"/>
    </xf>
    <xf numFmtId="43" fontId="0" fillId="19" borderId="1" xfId="1" applyNumberFormat="1" applyFont="1" applyFill="1" applyBorder="1"/>
    <xf numFmtId="0" fontId="3" fillId="21" borderId="1" xfId="0" applyFont="1" applyFill="1" applyBorder="1" applyAlignment="1">
      <alignment vertical="center"/>
    </xf>
    <xf numFmtId="167" fontId="0" fillId="19" borderId="1" xfId="1" applyNumberFormat="1" applyFont="1" applyFill="1" applyBorder="1"/>
    <xf numFmtId="0" fontId="12" fillId="0" borderId="1" xfId="0" applyFont="1" applyBorder="1" applyAlignment="1">
      <alignment horizontal="left" vertical="center"/>
    </xf>
    <xf numFmtId="168" fontId="0" fillId="19" borderId="1" xfId="1" applyNumberFormat="1" applyFont="1" applyFill="1" applyBorder="1"/>
    <xf numFmtId="0" fontId="14" fillId="0" borderId="1" xfId="0" applyFont="1" applyBorder="1" applyAlignment="1">
      <alignment vertical="center"/>
    </xf>
    <xf numFmtId="0" fontId="0" fillId="19" borderId="1" xfId="1" applyNumberFormat="1" applyFont="1" applyFill="1" applyBorder="1"/>
    <xf numFmtId="0" fontId="12" fillId="0" borderId="1" xfId="6" applyFont="1" applyBorder="1" applyAlignment="1">
      <alignment vertical="center"/>
    </xf>
    <xf numFmtId="165" fontId="15" fillId="19" borderId="1" xfId="1" applyNumberFormat="1" applyFont="1" applyFill="1" applyBorder="1"/>
    <xf numFmtId="0" fontId="16" fillId="0" borderId="1" xfId="0" applyFont="1" applyBorder="1" applyAlignment="1">
      <alignment horizontal="left" vertical="center"/>
    </xf>
    <xf numFmtId="0" fontId="17" fillId="0" borderId="1" xfId="7" applyBorder="1"/>
    <xf numFmtId="169" fontId="0" fillId="0" borderId="0" xfId="0" applyNumberFormat="1"/>
    <xf numFmtId="9" fontId="0" fillId="0" borderId="1" xfId="2" applyFont="1" applyBorder="1"/>
    <xf numFmtId="0" fontId="3" fillId="22" borderId="1" xfId="0" applyFont="1" applyFill="1" applyBorder="1" applyAlignment="1">
      <alignment horizontal="center" vertical="center" wrapText="1"/>
    </xf>
    <xf numFmtId="0" fontId="3" fillId="0" borderId="1" xfId="0" applyFont="1" applyBorder="1" applyAlignment="1">
      <alignment horizontal="left"/>
    </xf>
    <xf numFmtId="0" fontId="3" fillId="0" borderId="1" xfId="0" applyFont="1" applyBorder="1" applyAlignment="1">
      <alignment horizontal="center"/>
    </xf>
    <xf numFmtId="9" fontId="3" fillId="0" borderId="1" xfId="2" applyFont="1" applyBorder="1" applyAlignment="1">
      <alignment horizontal="center"/>
    </xf>
    <xf numFmtId="0" fontId="0" fillId="0" borderId="0" xfId="0" applyAlignment="1">
      <alignment horizontal="left"/>
    </xf>
    <xf numFmtId="0" fontId="3" fillId="23" borderId="1" xfId="0" applyFont="1" applyFill="1" applyBorder="1" applyAlignment="1">
      <alignment horizontal="center"/>
    </xf>
    <xf numFmtId="9" fontId="3" fillId="23" borderId="1" xfId="2" applyFont="1" applyFill="1" applyBorder="1" applyAlignment="1">
      <alignment horizontal="center"/>
    </xf>
    <xf numFmtId="9" fontId="3" fillId="0" borderId="8" xfId="2" applyFont="1" applyFill="1" applyBorder="1" applyAlignment="1">
      <alignment horizontal="center"/>
    </xf>
    <xf numFmtId="9" fontId="3"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8"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19" fillId="0" borderId="0" xfId="1" applyNumberFormat="1" applyFont="1"/>
    <xf numFmtId="0" fontId="10" fillId="0" borderId="0" xfId="0" applyFont="1" applyAlignment="1">
      <alignment vertical="center"/>
    </xf>
    <xf numFmtId="49" fontId="10" fillId="0" borderId="0" xfId="0" applyNumberFormat="1" applyFont="1" applyAlignment="1">
      <alignment vertical="center"/>
    </xf>
    <xf numFmtId="0" fontId="13"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9" fillId="18" borderId="1" xfId="5" applyFont="1" applyFill="1" applyBorder="1" applyAlignment="1">
      <alignment horizontal="center" vertical="center" wrapText="1"/>
    </xf>
    <xf numFmtId="0" fontId="0" fillId="0" borderId="0" xfId="0" applyAlignment="1">
      <alignment horizontal="center" vertical="center"/>
    </xf>
    <xf numFmtId="0" fontId="20" fillId="0" borderId="1" xfId="0" applyFont="1" applyBorder="1"/>
    <xf numFmtId="0" fontId="4" fillId="0" borderId="0" xfId="0" applyFont="1"/>
    <xf numFmtId="0" fontId="22" fillId="0" borderId="1" xfId="0" applyFont="1" applyBorder="1" applyAlignment="1">
      <alignment horizontal="center" vertical="center"/>
    </xf>
    <xf numFmtId="0" fontId="4" fillId="0" borderId="3" xfId="0" applyFont="1" applyBorder="1"/>
    <xf numFmtId="0" fontId="22" fillId="0" borderId="1" xfId="0" applyFont="1" applyBorder="1" applyAlignment="1">
      <alignment horizontal="center" vertical="center" wrapText="1"/>
    </xf>
    <xf numFmtId="0" fontId="4" fillId="0" borderId="1" xfId="0" applyFont="1" applyBorder="1"/>
    <xf numFmtId="165" fontId="4" fillId="0" borderId="1" xfId="0" applyNumberFormat="1" applyFont="1" applyBorder="1"/>
    <xf numFmtId="165" fontId="4" fillId="0" borderId="1" xfId="1" applyNumberFormat="1" applyFont="1" applyBorder="1"/>
    <xf numFmtId="3" fontId="4" fillId="0" borderId="1" xfId="0" applyNumberFormat="1" applyFont="1" applyBorder="1"/>
    <xf numFmtId="164" fontId="4" fillId="0" borderId="1" xfId="0" applyNumberFormat="1" applyFont="1" applyBorder="1"/>
    <xf numFmtId="164" fontId="23" fillId="0" borderId="0" xfId="1" applyFont="1"/>
    <xf numFmtId="0" fontId="3" fillId="0" borderId="1" xfId="5" applyFont="1" applyFill="1" applyBorder="1" applyAlignment="1">
      <alignment horizontal="center" vertical="center" wrapText="1"/>
    </xf>
    <xf numFmtId="0" fontId="21" fillId="0" borderId="1" xfId="0" applyFont="1" applyFill="1" applyBorder="1" applyAlignment="1">
      <alignment horizontal="center" vertical="center" wrapText="1"/>
    </xf>
    <xf numFmtId="0" fontId="21" fillId="0" borderId="1" xfId="4" applyFont="1" applyFill="1" applyBorder="1" applyAlignment="1">
      <alignment horizontal="center" vertical="center" wrapText="1"/>
    </xf>
    <xf numFmtId="0" fontId="21" fillId="0" borderId="1" xfId="5" applyFont="1" applyFill="1" applyBorder="1" applyAlignment="1">
      <alignment horizontal="center" vertical="center" wrapText="1"/>
    </xf>
    <xf numFmtId="0" fontId="24" fillId="0" borderId="1" xfId="3" applyFont="1" applyFill="1" applyBorder="1" applyAlignment="1">
      <alignment horizontal="center" vertical="center" wrapText="1"/>
    </xf>
    <xf numFmtId="172" fontId="20" fillId="0" borderId="1" xfId="1" applyNumberFormat="1" applyFont="1" applyBorder="1"/>
    <xf numFmtId="173" fontId="20" fillId="0" borderId="1" xfId="1" applyNumberFormat="1" applyFont="1" applyBorder="1"/>
    <xf numFmtId="174" fontId="20" fillId="0" borderId="1" xfId="1" applyNumberFormat="1" applyFont="1" applyBorder="1"/>
    <xf numFmtId="9" fontId="20" fillId="0" borderId="1" xfId="2" applyFont="1" applyBorder="1"/>
    <xf numFmtId="168" fontId="20" fillId="0" borderId="1" xfId="1" applyNumberFormat="1" applyFont="1" applyBorder="1"/>
    <xf numFmtId="165" fontId="20" fillId="0" borderId="1" xfId="1" applyNumberFormat="1" applyFont="1" applyBorder="1"/>
    <xf numFmtId="174" fontId="20" fillId="0" borderId="1" xfId="0" applyNumberFormat="1" applyFont="1" applyBorder="1"/>
    <xf numFmtId="0" fontId="20" fillId="0" borderId="3" xfId="0" applyFont="1" applyBorder="1"/>
    <xf numFmtId="0" fontId="20" fillId="0" borderId="0" xfId="0" applyFont="1" applyBorder="1"/>
    <xf numFmtId="0" fontId="20"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0"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0" fillId="0" borderId="2" xfId="0" applyBorder="1" applyAlignment="1">
      <alignment horizontal="center"/>
    </xf>
    <xf numFmtId="0" fontId="7" fillId="5" borderId="6"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7" xfId="0" applyFont="1" applyFill="1" applyBorder="1" applyAlignment="1">
      <alignment horizontal="center" vertical="center"/>
    </xf>
    <xf numFmtId="0" fontId="2" fillId="6" borderId="6" xfId="0" applyFont="1" applyFill="1" applyBorder="1" applyAlignment="1">
      <alignment horizontal="center" vertical="center" wrapText="1"/>
    </xf>
    <xf numFmtId="0" fontId="2" fillId="6" borderId="2" xfId="0" applyFont="1" applyFill="1" applyBorder="1" applyAlignment="1">
      <alignment horizontal="center" vertical="center" wrapText="1"/>
    </xf>
    <xf numFmtId="0" fontId="2" fillId="6" borderId="7" xfId="0" applyFont="1" applyFill="1" applyBorder="1" applyAlignment="1">
      <alignment horizontal="center" vertical="center" wrapText="1"/>
    </xf>
    <xf numFmtId="43" fontId="2" fillId="5" borderId="1"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7" fillId="5" borderId="3" xfId="3" applyFont="1" applyFill="1" applyBorder="1" applyAlignment="1">
      <alignment horizontal="center" vertical="center"/>
    </xf>
    <xf numFmtId="0" fontId="7" fillId="5" borderId="4" xfId="3" applyFont="1" applyFill="1" applyBorder="1" applyAlignment="1">
      <alignment horizontal="center" vertical="center"/>
    </xf>
    <xf numFmtId="0" fontId="7" fillId="5" borderId="5" xfId="3" applyFont="1" applyFill="1" applyBorder="1" applyAlignment="1">
      <alignment horizontal="center" vertical="center"/>
    </xf>
    <xf numFmtId="0" fontId="7" fillId="5" borderId="3"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5" xfId="0" applyFont="1" applyFill="1" applyBorder="1" applyAlignment="1">
      <alignment horizontal="center" vertical="center"/>
    </xf>
    <xf numFmtId="0" fontId="22" fillId="0" borderId="1" xfId="0" applyFont="1" applyBorder="1" applyAlignment="1">
      <alignment horizontal="center" vertical="center"/>
    </xf>
    <xf numFmtId="0" fontId="10" fillId="0" borderId="10" xfId="0" applyFont="1" applyBorder="1" applyAlignment="1">
      <alignment vertical="center"/>
    </xf>
    <xf numFmtId="0" fontId="11"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1" fillId="0" borderId="1" xfId="0" applyFont="1" applyFill="1" applyBorder="1" applyAlignment="1">
      <alignment vertical="center"/>
    </xf>
  </cellXfs>
  <cellStyles count="8">
    <cellStyle name="Comma" xfId="1" builtinId="3"/>
    <cellStyle name="Hyperlink" xfId="7" builtinId="8"/>
    <cellStyle name="Normal" xfId="0" builtinId="0"/>
    <cellStyle name="Normal 2 3" xfId="3"/>
    <cellStyle name="Normal 2 3 2" xfId="4"/>
    <cellStyle name="Normal 2 3 3" xfId="5"/>
    <cellStyle name="Normal 3 2 2" xfId="6"/>
    <cellStyle name="Percent" xfId="2" builtinId="5"/>
  </cellStyles>
  <dxfs count="50">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3"/>
  <sheetViews>
    <sheetView zoomScale="90" zoomScaleNormal="90" workbookViewId="0">
      <pane xSplit="3" ySplit="3" topLeftCell="H118" activePane="bottomRight" state="frozen"/>
      <selection pane="topRight" activeCell="D1" sqref="D1"/>
      <selection pane="bottomLeft" activeCell="A4" sqref="A4"/>
      <selection pane="bottomRight" activeCell="C53" sqref="C53"/>
    </sheetView>
  </sheetViews>
  <sheetFormatPr defaultColWidth="11" defaultRowHeight="15.75"/>
  <cols>
    <col min="1" max="1" width="26.375" customWidth="1"/>
    <col min="2" max="2" width="10.5" customWidth="1"/>
    <col min="3" max="3" width="78.125" customWidth="1"/>
    <col min="4" max="4" width="15.875" customWidth="1"/>
    <col min="5" max="5" width="15" bestFit="1" customWidth="1"/>
    <col min="6" max="6" width="14.375" bestFit="1" customWidth="1"/>
    <col min="7" max="7" width="9.625" customWidth="1"/>
    <col min="8" max="8" width="11.125" bestFit="1" customWidth="1"/>
    <col min="9" max="9" width="11" customWidth="1"/>
    <col min="10" max="10" width="14.375" bestFit="1" customWidth="1"/>
    <col min="11" max="11" width="15.375" bestFit="1" customWidth="1"/>
    <col min="12" max="12" width="14.375" bestFit="1" customWidth="1"/>
    <col min="15" max="15" width="11.625" bestFit="1" customWidth="1"/>
    <col min="17" max="17" width="13.375" bestFit="1" customWidth="1"/>
    <col min="20" max="20" width="11.125" bestFit="1" customWidth="1"/>
    <col min="33" max="33" width="23.125" customWidth="1"/>
    <col min="34" max="34" width="13.125" bestFit="1" customWidth="1"/>
    <col min="35" max="35" width="12.125" bestFit="1" customWidth="1"/>
    <col min="36" max="36" width="13.125" bestFit="1" customWidth="1"/>
    <col min="37" max="37" width="15.375" bestFit="1" customWidth="1"/>
    <col min="38" max="38" width="11.625" bestFit="1" customWidth="1"/>
    <col min="39" max="39" width="11.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29" t="s">
        <v>1390</v>
      </c>
      <c r="F2" s="129"/>
      <c r="G2" s="62"/>
      <c r="H2" s="63" t="s">
        <v>1388</v>
      </c>
      <c r="I2" s="63"/>
      <c r="J2" s="63"/>
      <c r="K2" t="s">
        <v>29</v>
      </c>
      <c r="L2" s="129" t="s">
        <v>1389</v>
      </c>
      <c r="M2" s="129"/>
      <c r="N2" s="129"/>
      <c r="O2" s="129"/>
      <c r="P2" s="129"/>
      <c r="Q2" s="129"/>
      <c r="R2" s="129"/>
      <c r="S2" s="129"/>
      <c r="T2" s="129"/>
      <c r="U2" s="129"/>
      <c r="V2" s="129"/>
      <c r="W2" s="129"/>
      <c r="X2" s="129"/>
      <c r="Y2" s="129"/>
      <c r="Z2" s="129"/>
      <c r="AA2" s="129"/>
      <c r="AB2" s="129"/>
      <c r="AC2" s="129"/>
      <c r="AD2" s="129"/>
      <c r="AE2" s="129"/>
      <c r="AF2" s="129"/>
    </row>
    <row r="3" spans="1:37" ht="63">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INDEX(raw_data!$A$3:$CR$338,MATCH(data!$B4,raw_data!$F$3:$F$338,0), MATCH(data!C$3,raw_data!$A$3:$CR$3,0))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INDEX(raw_data!$A$3:$CR$338,MATCH(data!$B5,raw_data!$F$3:$F$338,0), MATCH(data!C$3,raw_data!$A$3:$CR$3,0))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7"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7" si="2">F5/E5</f>
        <v>34.099539999999998</v>
      </c>
      <c r="AK5" s="67"/>
    </row>
    <row r="6" spans="1:37">
      <c r="A6" s="20" t="str">
        <f>INDEX(raw_data!$A$3:$CR$338,MATCH(data!$B6,raw_data!$F$3:$F$338,0), MATCH(data!A$3,raw_data!$A$3:$CR$3,0))</f>
        <v>RMNCH</v>
      </c>
      <c r="B6" s="22" t="s">
        <v>124</v>
      </c>
      <c r="C6" s="20" t="str">
        <f>INDEX(raw_data!$A$3:$CR$338,MATCH(data!$B6,raw_data!$F$3:$F$338,0), MATCH(data!C$3,raw_data!$A$3:$CR$3,0))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INDEX(raw_data!$A$3:$CR$338,MATCH(data!$B7,raw_data!$F$3:$F$338,0), MATCH(data!C$3,raw_data!$A$3:$CR$3,0))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INDEX(raw_data!$A$3:$CR$338,MATCH(data!$B8,raw_data!$F$3:$F$338,0), MATCH(data!C$3,raw_data!$A$3:$CR$3,0))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INDEX(raw_data!$A$3:$CR$338,MATCH(data!$B9,raw_data!$F$3:$F$338,0), MATCH(data!C$3,raw_data!$A$3:$CR$3,0))</f>
        <v>Basic ANC</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INDEX(raw_data!$A$3:$CR$338,MATCH(data!$B10,raw_data!$F$3:$F$338,0), MATCH(data!C$3,raw_data!$A$3:$CR$3,0))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INDEX(raw_data!$A$3:$CR$338,MATCH(data!$B11,raw_data!$F$3:$F$338,0), MATCH(data!C$3,raw_data!$A$3:$CR$3,0))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INDEX(raw_data!$A$3:$CR$338,MATCH(data!$B12,raw_data!$F$3:$F$338,0), MATCH(data!C$3,raw_data!$A$3:$CR$3,0))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0</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179</v>
      </c>
      <c r="C13" s="20" t="str">
        <f>INDEX(raw_data!$A$3:$CR$338,MATCH(data!$B13,raw_data!$F$3:$F$338,0), MATCH(data!C$3,raw_data!$A$3:$CR$3,0))</f>
        <v>Active management of the 3rd stage of labour</v>
      </c>
      <c r="D13" s="20" t="str">
        <f>INDEX(raw_data!$A$3:$CR$338,MATCH(data!$B13,raw_data!$F$3:$F$338,0), MATCH(data!D$3,raw_data!$A$3:$CR$3,0))</f>
        <v>1 year</v>
      </c>
      <c r="E13" s="61">
        <f>INDEX(raw_data!$A$3:$CR$338,MATCH(data!$B13,raw_data!$F$3:$F$338,0), MATCH(data!E$3,raw_data!$A$3:$CR$3,0))</f>
        <v>7.3</v>
      </c>
      <c r="F13" s="61">
        <f>INDEX(raw_data!$A$3:$CR$338,MATCH(data!$B13,raw_data!$F$3:$F$338,0), MATCH(data!F$3,raw_data!$A$3:$CR$3,0))</f>
        <v>22.607013747593186</v>
      </c>
      <c r="G13" s="61">
        <f t="shared" si="1"/>
        <v>7.153201209431213</v>
      </c>
      <c r="H13" s="87">
        <f>INDEX(raw_data!$A$3:$CR$338,MATCH(data!$B13,raw_data!$F$3:$F$338,0), MATCH(data!H$3,raw_data!$A$3:$CR$3,0))</f>
        <v>55.021590000000003</v>
      </c>
      <c r="I13" s="87">
        <f>INDEX(raw_data!$A$3:$CR$338,MATCH(data!$B13,raw_data!$F$3:$F$338,0), MATCH(data!I$3,raw_data!$A$3:$CR$3,0))</f>
        <v>1067467.65655</v>
      </c>
      <c r="J13" s="87">
        <f>INDEX(raw_data!$A$3:$CR$338,MATCH(data!$B13,raw_data!$F$3:$F$338,0), MATCH(data!J$3,raw_data!$A$3:$CR$3,0))</f>
        <v>1940088.7116311979</v>
      </c>
      <c r="K13" s="61">
        <f>INDEX(raw_data!$A$3:$CR$338,MATCH(data!$B13,raw_data!$F$3:$F$338,0), MATCH(data!K$3,raw_data!$A$3:$CR$3,0))</f>
        <v>0.22937161869725167</v>
      </c>
      <c r="L13" s="20">
        <f>INDEX(raw_data!$A$3:$CR$338,MATCH(data!$B13,raw_data!$F$3:$F$338,0), MATCH(data!L$3,raw_data!$A$3:$CR$3,0))</f>
        <v>0.5</v>
      </c>
      <c r="M13" s="20">
        <f>INDEX(raw_data!$A$3:$CR$338,MATCH(data!$B13,raw_data!$F$3:$F$338,0), MATCH(data!M$3,raw_data!$A$3:$CR$3,0))</f>
        <v>0.5</v>
      </c>
      <c r="N13" s="20">
        <f>INDEX(raw_data!$A$3:$CR$338,MATCH(data!$B13,raw_data!$F$3:$F$338,0), MATCH(data!N$3,raw_data!$A$3:$CR$3,0))</f>
        <v>0</v>
      </c>
      <c r="O13" s="20">
        <f>INDEX(raw_data!$A$3:$CR$338,MATCH(data!$B13,raw_data!$F$3:$F$338,0), MATCH(data!O$3,raw_data!$A$3:$CR$3,0))</f>
        <v>0</v>
      </c>
      <c r="P13" s="20">
        <f>INDEX(raw_data!$A$3:$CR$338,MATCH(data!$B13,raw_data!$F$3:$F$338,0), MATCH(data!P$3,raw_data!$A$3:$CR$3,0))</f>
        <v>15</v>
      </c>
      <c r="Q13" s="20">
        <f>INDEX(raw_data!$A$3:$CR$338,MATCH(data!$B13,raw_data!$F$3:$F$338,0), MATCH(data!Q$3,raw_data!$A$3:$CR$3,0))</f>
        <v>0</v>
      </c>
      <c r="R13" s="20">
        <f>INDEX(raw_data!$A$3:$CR$338,MATCH(data!$B13,raw_data!$F$3:$F$338,0), MATCH(data!R$3,raw_data!$A$3:$CR$3,0))</f>
        <v>0</v>
      </c>
      <c r="S13" s="20">
        <f>INDEX(raw_data!$A$3:$CR$338,MATCH(data!$B13,raw_data!$F$3:$F$338,0), MATCH(data!S$3,raw_data!$A$3:$CR$3,0))</f>
        <v>0</v>
      </c>
      <c r="T13" s="20">
        <f>INDEX(raw_data!$A$3:$CR$338,MATCH(data!$B13,raw_data!$F$3:$F$338,0), MATCH(data!T$3,raw_data!$A$3:$CR$3,0))</f>
        <v>0</v>
      </c>
      <c r="U13" s="20">
        <f>INDEX(raw_data!$A$3:$CR$338,MATCH(data!$B13,raw_data!$F$3:$F$338,0), MATCH(data!U$3,raw_data!$A$3:$CR$3,0))</f>
        <v>0</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WHO-CHOICE</v>
      </c>
      <c r="AH13" s="20" t="str">
        <f>INDEX(raw_data!$A$3:$CR$338,MATCH(data!$B13,raw_data!$F$3:$F$338,0), MATCH(data!AH$3,raw_data!$A$3:$CR$3,0))</f>
        <v/>
      </c>
      <c r="AI13" s="61">
        <f t="shared" si="2"/>
        <v>3.0968511983004365</v>
      </c>
      <c r="AK13" s="67"/>
    </row>
    <row r="14" spans="1:37">
      <c r="A14" s="20" t="str">
        <f>INDEX(raw_data!$A$3:$CR$338,MATCH(data!$B14,raw_data!$F$3:$F$338,0), MATCH(data!A$3,raw_data!$A$3:$CR$3,0))</f>
        <v>RMNCH</v>
      </c>
      <c r="B14" s="22" t="s">
        <v>181</v>
      </c>
      <c r="C14" s="20" t="str">
        <f>INDEX(raw_data!$A$3:$CR$338,MATCH(data!$B14,raw_data!$F$3:$F$338,0), MATCH(data!C$3,raw_data!$A$3:$CR$3,0))</f>
        <v>Management of 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55.021590000000003</v>
      </c>
      <c r="I14" s="87">
        <f>INDEX(raw_data!$A$3:$CR$338,MATCH(data!$B14,raw_data!$F$3:$F$338,0), MATCH(data!I$3,raw_data!$A$3:$CR$3,0))</f>
        <v>106746.76565</v>
      </c>
      <c r="J14" s="87">
        <f>INDEX(raw_data!$A$3:$CR$338,MATCH(data!$B14,raw_data!$F$3:$F$338,0), MATCH(data!J$3,raw_data!$A$3:$CR$3,0))</f>
        <v>194008.87115403244</v>
      </c>
      <c r="K14" s="61">
        <f>INDEX(raw_data!$A$3:$CR$338,MATCH(data!$B14,raw_data!$F$3:$F$338,0), MATCH(data!K$3,raw_data!$A$3:$CR$3,0))</f>
        <v>8.4897416955204505</v>
      </c>
      <c r="L14" s="20">
        <f>INDEX(raw_data!$A$3:$CR$338,MATCH(data!$B14,raw_data!$F$3:$F$338,0), MATCH(data!L$3,raw_data!$A$3:$CR$3,0))</f>
        <v>30</v>
      </c>
      <c r="M14" s="20">
        <f>INDEX(raw_data!$A$3:$CR$338,MATCH(data!$B14,raw_data!$F$3:$F$338,0), MATCH(data!M$3,raw_data!$A$3:$CR$3,0))</f>
        <v>0</v>
      </c>
      <c r="N14" s="20">
        <f>INDEX(raw_data!$A$3:$CR$338,MATCH(data!$B14,raw_data!$F$3:$F$338,0), MATCH(data!N$3,raw_data!$A$3:$CR$3,0))</f>
        <v>0</v>
      </c>
      <c r="O14" s="20">
        <f>INDEX(raw_data!$A$3:$CR$338,MATCH(data!$B14,raw_data!$F$3:$F$338,0), MATCH(data!O$3,raw_data!$A$3:$CR$3,0))</f>
        <v>4.5</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15</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190</v>
      </c>
      <c r="C15" s="20" t="str">
        <f>INDEX(raw_data!$A$3:$CR$338,MATCH(data!$B15,raw_data!$F$3:$F$338,0), MATCH(data!C$3,raw_data!$A$3:$CR$3,0))</f>
        <v>Management of pre-eclampsia</v>
      </c>
      <c r="D15" s="20" t="str">
        <f>INDEX(raw_data!$A$3:$CR$338,MATCH(data!$B15,raw_data!$F$3:$F$338,0), MATCH(data!D$3,raw_data!$A$3:$CR$3,0))</f>
        <v>1 Years</v>
      </c>
      <c r="E15" s="61">
        <f>INDEX(raw_data!$A$3:$CR$338,MATCH(data!$B15,raw_data!$F$3:$F$338,0), MATCH(data!E$3,raw_data!$A$3:$CR$3,0))</f>
        <v>0.13</v>
      </c>
      <c r="F15" s="61">
        <f>INDEX(raw_data!$A$3:$CR$338,MATCH(data!$B15,raw_data!$F$3:$F$338,0), MATCH(data!F$3,raw_data!$A$3:$CR$3,0))</f>
        <v>2.6676000000000002</v>
      </c>
      <c r="G15" s="61">
        <f t="shared" si="1"/>
        <v>0.11267792207792209</v>
      </c>
      <c r="H15" s="87">
        <f>INDEX(raw_data!$A$3:$CR$338,MATCH(data!$B15,raw_data!$F$3:$F$338,0), MATCH(data!H$3,raw_data!$A$3:$CR$3,0))</f>
        <v>42.066980000000001</v>
      </c>
      <c r="I15" s="87">
        <f>INDEX(raw_data!$A$3:$CR$338,MATCH(data!$B15,raw_data!$F$3:$F$338,0), MATCH(data!I$3,raw_data!$A$3:$CR$3,0))</f>
        <v>30315.338619999999</v>
      </c>
      <c r="J15" s="87">
        <f>INDEX(raw_data!$A$3:$CR$338,MATCH(data!$B15,raw_data!$F$3:$F$338,0), MATCH(data!J$3,raw_data!$A$3:$CR$3,0))</f>
        <v>72064.452023891427</v>
      </c>
      <c r="K15" s="61">
        <f>INDEX(raw_data!$A$3:$CR$338,MATCH(data!$B15,raw_data!$F$3:$F$338,0), MATCH(data!K$3,raw_data!$A$3:$CR$3,0))</f>
        <v>8.4897416955204505</v>
      </c>
      <c r="L15" s="20">
        <f>INDEX(raw_data!$A$3:$CR$338,MATCH(data!$B15,raw_data!$F$3:$F$338,0), MATCH(data!L$3,raw_data!$A$3:$CR$3,0))</f>
        <v>60</v>
      </c>
      <c r="M15" s="20">
        <f>INDEX(raw_data!$A$3:$CR$338,MATCH(data!$B15,raw_data!$F$3:$F$338,0), MATCH(data!M$3,raw_data!$A$3:$CR$3,0))</f>
        <v>0</v>
      </c>
      <c r="N15" s="20">
        <f>INDEX(raw_data!$A$3:$CR$338,MATCH(data!$B15,raw_data!$F$3:$F$338,0), MATCH(data!N$3,raw_data!$A$3:$CR$3,0))</f>
        <v>0</v>
      </c>
      <c r="O15" s="20">
        <f>INDEX(raw_data!$A$3:$CR$338,MATCH(data!$B15,raw_data!$F$3:$F$338,0), MATCH(data!O$3,raw_data!$A$3:$CR$3,0))</f>
        <v>12</v>
      </c>
      <c r="P15" s="20">
        <f>INDEX(raw_data!$A$3:$CR$338,MATCH(data!$B15,raw_data!$F$3:$F$338,0), MATCH(data!P$3,raw_data!$A$3:$CR$3,0))</f>
        <v>140</v>
      </c>
      <c r="Q15" s="20">
        <f>INDEX(raw_data!$A$3:$CR$338,MATCH(data!$B15,raw_data!$F$3:$F$338,0), MATCH(data!Q$3,raw_data!$A$3:$CR$3,0))</f>
        <v>0.1</v>
      </c>
      <c r="R15" s="20">
        <f>INDEX(raw_data!$A$3:$CR$338,MATCH(data!$B15,raw_data!$F$3:$F$338,0), MATCH(data!R$3,raw_data!$A$3:$CR$3,0))</f>
        <v>6.25</v>
      </c>
      <c r="S15" s="20">
        <f>INDEX(raw_data!$A$3:$CR$338,MATCH(data!$B15,raw_data!$F$3:$F$338,0), MATCH(data!S$3,raw_data!$A$3:$CR$3,0))</f>
        <v>12.5</v>
      </c>
      <c r="T15" s="20">
        <f>INDEX(raw_data!$A$3:$CR$338,MATCH(data!$B15,raw_data!$F$3:$F$338,0), MATCH(data!T$3,raw_data!$A$3:$CR$3,0))</f>
        <v>0</v>
      </c>
      <c r="U15" s="20">
        <f>INDEX(raw_data!$A$3:$CR$338,MATCH(data!$B15,raw_data!$F$3:$F$338,0), MATCH(data!U$3,raw_data!$A$3:$CR$3,0))</f>
        <v>20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Feldhaus (2016); Cost Eff Resour Alloc</v>
      </c>
      <c r="AH15" s="20" t="str">
        <f>INDEX(raw_data!$A$3:$CR$338,MATCH(data!$B15,raw_data!$F$3:$F$338,0), MATCH(data!AH$3,raw_data!$A$3:$CR$3,0))</f>
        <v>Magnesium sulfate + calcium during antenatal care for pre-eclampsia/eclampsia</v>
      </c>
      <c r="AI15" s="61">
        <f t="shared" si="2"/>
        <v>20.52</v>
      </c>
      <c r="AK15" s="67"/>
    </row>
    <row r="16" spans="1:37">
      <c r="A16" s="20" t="str">
        <f>INDEX(raw_data!$A$3:$CR$338,MATCH(data!$B16,raw_data!$F$3:$F$338,0), MATCH(data!A$3,raw_data!$A$3:$CR$3,0))</f>
        <v>RMNCH</v>
      </c>
      <c r="B16" s="22" t="s">
        <v>193</v>
      </c>
      <c r="C16" s="20" t="str">
        <f>INDEX(raw_data!$A$3:$CR$338,MATCH(data!$B16,raw_data!$F$3:$F$338,0), MATCH(data!C$3,raw_data!$A$3:$CR$3,0))</f>
        <v>Neonatal resuscitation (institutional)</v>
      </c>
      <c r="D16" s="20" t="str">
        <f>INDEX(raw_data!$A$3:$CR$338,MATCH(data!$B16,raw_data!$F$3:$F$338,0), MATCH(data!D$3,raw_data!$A$3:$CR$3,0))</f>
        <v>1 year</v>
      </c>
      <c r="E16" s="61">
        <f>INDEX(raw_data!$A$3:$CR$338,MATCH(data!$B16,raw_data!$F$3:$F$338,0), MATCH(data!E$3,raw_data!$A$3:$CR$3,0))</f>
        <v>1.3193883638183221</v>
      </c>
      <c r="F16" s="61">
        <f>INDEX(raw_data!$A$3:$CR$338,MATCH(data!$B16,raw_data!$F$3:$F$338,0), MATCH(data!F$3,raw_data!$A$3:$CR$3,0))</f>
        <v>43.612368825777203</v>
      </c>
      <c r="G16" s="61">
        <f t="shared" si="1"/>
        <v>1.0361911636509378</v>
      </c>
      <c r="H16" s="87">
        <f>INDEX(raw_data!$A$3:$CR$338,MATCH(data!$B16,raw_data!$F$3:$F$338,0), MATCH(data!H$3,raw_data!$A$3:$CR$3,0))</f>
        <v>73.362120000000004</v>
      </c>
      <c r="I16" s="87">
        <f>INDEX(raw_data!$A$3:$CR$338,MATCH(data!$B16,raw_data!$F$3:$F$338,0), MATCH(data!I$3,raw_data!$A$3:$CR$3,0))</f>
        <v>139398.3517</v>
      </c>
      <c r="J16" s="87">
        <f>INDEX(raw_data!$A$3:$CR$338,MATCH(data!$B16,raw_data!$F$3:$F$338,0), MATCH(data!J$3,raw_data!$A$3:$CR$3,0))</f>
        <v>190014.07224872996</v>
      </c>
      <c r="K16" s="61">
        <f>INDEX(raw_data!$A$3:$CR$338,MATCH(data!$B16,raw_data!$F$3:$F$338,0), MATCH(data!K$3,raw_data!$A$3:$CR$3,0))</f>
        <v>0.37821385252109929</v>
      </c>
      <c r="L16" s="20">
        <f>INDEX(raw_data!$A$3:$CR$338,MATCH(data!$B16,raw_data!$F$3:$F$338,0), MATCH(data!L$3,raw_data!$A$3:$CR$3,0))</f>
        <v>0.5</v>
      </c>
      <c r="M16" s="20">
        <f>INDEX(raw_data!$A$3:$CR$338,MATCH(data!$B16,raw_data!$F$3:$F$338,0), MATCH(data!M$3,raw_data!$A$3:$CR$3,0))</f>
        <v>0</v>
      </c>
      <c r="N16" s="20">
        <f>INDEX(raw_data!$A$3:$CR$338,MATCH(data!$B16,raw_data!$F$3:$F$338,0), MATCH(data!N$3,raw_data!$A$3:$CR$3,0))</f>
        <v>0</v>
      </c>
      <c r="O16" s="20">
        <f>INDEX(raw_data!$A$3:$CR$338,MATCH(data!$B16,raw_data!$F$3:$F$338,0), MATCH(data!O$3,raw_data!$A$3:$CR$3,0))</f>
        <v>0.5</v>
      </c>
      <c r="P16" s="20">
        <f>INDEX(raw_data!$A$3:$CR$338,MATCH(data!$B16,raw_data!$F$3:$F$338,0), MATCH(data!P$3,raw_data!$A$3:$CR$3,0))</f>
        <v>3</v>
      </c>
      <c r="Q16" s="20">
        <f>INDEX(raw_data!$A$3:$CR$338,MATCH(data!$B16,raw_data!$F$3:$F$338,0), MATCH(data!Q$3,raw_data!$A$3:$CR$3,0))</f>
        <v>0</v>
      </c>
      <c r="R16" s="20">
        <f>INDEX(raw_data!$A$3:$CR$338,MATCH(data!$B16,raw_data!$F$3:$F$338,0), MATCH(data!R$3,raw_data!$A$3:$CR$3,0))</f>
        <v>0</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Emergency neonatal care (95%) </v>
      </c>
      <c r="AI16" s="61">
        <f t="shared" si="2"/>
        <v>33.054989737489123</v>
      </c>
      <c r="AK16" s="67"/>
    </row>
    <row r="17" spans="1:37">
      <c r="A17" s="20" t="str">
        <f>INDEX(raw_data!$A$3:$CR$338,MATCH(data!$B17,raw_data!$F$3:$F$338,0), MATCH(data!A$3,raw_data!$A$3:$CR$3,0))</f>
        <v>RMNCH</v>
      </c>
      <c r="B17" s="22" t="s">
        <v>196</v>
      </c>
      <c r="C17" s="20" t="str">
        <f>INDEX(raw_data!$A$3:$CR$338,MATCH(data!$B17,raw_data!$F$3:$F$338,0), MATCH(data!C$3,raw_data!$A$3:$CR$3,0))</f>
        <v>Management of obstructed labour</v>
      </c>
      <c r="D17" s="20" t="str">
        <f>INDEX(raw_data!$A$3:$CR$338,MATCH(data!$B17,raw_data!$F$3:$F$338,0), MATCH(data!D$3,raw_data!$A$3:$CR$3,0))</f>
        <v>1 year</v>
      </c>
      <c r="E17" s="61">
        <f>INDEX(raw_data!$A$3:$CR$338,MATCH(data!$B17,raw_data!$F$3:$F$338,0), MATCH(data!E$3,raw_data!$A$3:$CR$3,0))</f>
        <v>2.1806230974351708</v>
      </c>
      <c r="F17" s="61">
        <f>INDEX(raw_data!$A$3:$CR$338,MATCH(data!$B17,raw_data!$F$3:$F$338,0), MATCH(data!F$3,raw_data!$A$3:$CR$3,0))</f>
        <v>74.3051800980097</v>
      </c>
      <c r="G17" s="61">
        <f t="shared" si="1"/>
        <v>1.6981219279675752</v>
      </c>
      <c r="H17" s="87">
        <f>INDEX(raw_data!$A$3:$CR$338,MATCH(data!$B17,raw_data!$F$3:$F$338,0), MATCH(data!H$3,raw_data!$A$3:$CR$3,0))</f>
        <v>100</v>
      </c>
      <c r="I17" s="87">
        <f>INDEX(raw_data!$A$3:$CR$338,MATCH(data!$B17,raw_data!$F$3:$F$338,0), MATCH(data!I$3,raw_data!$A$3:$CR$3,0))</f>
        <v>194008.87116000001</v>
      </c>
      <c r="J17" s="87">
        <f>INDEX(raw_data!$A$3:$CR$338,MATCH(data!$B17,raw_data!$F$3:$F$338,0), MATCH(data!J$3,raw_data!$A$3:$CR$3,0))</f>
        <v>194008.87116000001</v>
      </c>
      <c r="K17" s="61">
        <f>INDEX(raw_data!$A$3:$CR$338,MATCH(data!$B17,raw_data!$F$3:$F$338,0), MATCH(data!K$3,raw_data!$A$3:$CR$3,0))</f>
        <v>20.526615748755678</v>
      </c>
      <c r="L17" s="20">
        <f>INDEX(raw_data!$A$3:$CR$338,MATCH(data!$B17,raw_data!$F$3:$F$338,0), MATCH(data!L$3,raw_data!$A$3:$CR$3,0))</f>
        <v>10.5</v>
      </c>
      <c r="M17" s="20">
        <f>INDEX(raw_data!$A$3:$CR$338,MATCH(data!$B17,raw_data!$F$3:$F$338,0), MATCH(data!M$3,raw_data!$A$3:$CR$3,0))</f>
        <v>19.5</v>
      </c>
      <c r="N17" s="20">
        <f>INDEX(raw_data!$A$3:$CR$338,MATCH(data!$B17,raw_data!$F$3:$F$338,0), MATCH(data!N$3,raw_data!$A$3:$CR$3,0))</f>
        <v>0</v>
      </c>
      <c r="O17" s="20">
        <f>INDEX(raw_data!$A$3:$CR$338,MATCH(data!$B17,raw_data!$F$3:$F$338,0), MATCH(data!O$3,raw_data!$A$3:$CR$3,0))</f>
        <v>30</v>
      </c>
      <c r="P17" s="20">
        <f>INDEX(raw_data!$A$3:$CR$338,MATCH(data!$B17,raw_data!$F$3:$F$338,0), MATCH(data!P$3,raw_data!$A$3:$CR$3,0))</f>
        <v>30</v>
      </c>
      <c r="Q17" s="20">
        <f>INDEX(raw_data!$A$3:$CR$338,MATCH(data!$B17,raw_data!$F$3:$F$338,0), MATCH(data!Q$3,raw_data!$A$3:$CR$3,0))</f>
        <v>0</v>
      </c>
      <c r="R17" s="20">
        <f>INDEX(raw_data!$A$3:$CR$338,MATCH(data!$B17,raw_data!$F$3:$F$338,0), MATCH(data!R$3,raw_data!$A$3:$CR$3,0))</f>
        <v>2</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Adam (2005); BMJ</v>
      </c>
      <c r="AH17" s="20" t="str">
        <f>INDEX(raw_data!$A$3:$CR$338,MATCH(data!$B17,raw_data!$F$3:$F$338,0), MATCH(data!AH$3,raw_data!$A$3:$CR$3,0))</f>
        <v xml:space="preserve">Tetanus toxoid + Normal delivery by a skilled attendant + Management of OL (95%) </v>
      </c>
      <c r="AI17" s="61">
        <f t="shared" si="2"/>
        <v>34.075205470127685</v>
      </c>
      <c r="AK17" s="67"/>
    </row>
    <row r="18" spans="1:37">
      <c r="A18" s="20" t="str">
        <f>INDEX(raw_data!$A$3:$CR$338,MATCH(data!$B18,raw_data!$F$3:$F$338,0), MATCH(data!A$3,raw_data!$A$3:$CR$3,0))</f>
        <v>RMNCH</v>
      </c>
      <c r="B18" s="22" t="s">
        <v>201</v>
      </c>
      <c r="C18" s="20" t="str">
        <f>INDEX(raw_data!$A$3:$CR$338,MATCH(data!$B18,raw_data!$F$3:$F$338,0), MATCH(data!C$3,raw_data!$A$3:$CR$3,0))</f>
        <v>Kangaroo mother care</v>
      </c>
      <c r="D18" s="20" t="str">
        <f>INDEX(raw_data!$A$3:$CR$338,MATCH(data!$B18,raw_data!$F$3:$F$338,0), MATCH(data!D$3,raw_data!$A$3:$CR$3,0))</f>
        <v>1 year</v>
      </c>
      <c r="E18" s="61">
        <f>INDEX(raw_data!$A$3:$CR$338,MATCH(data!$B18,raw_data!$F$3:$F$338,0), MATCH(data!E$3,raw_data!$A$3:$CR$3,0))</f>
        <v>1.83</v>
      </c>
      <c r="F18" s="61">
        <f>INDEX(raw_data!$A$3:$CR$338,MATCH(data!$B18,raw_data!$F$3:$F$338,0), MATCH(data!F$3,raw_data!$A$3:$CR$3,0))</f>
        <v>22.487009182987745</v>
      </c>
      <c r="G18" s="61">
        <f t="shared" si="1"/>
        <v>1.6839804598507291</v>
      </c>
      <c r="H18" s="87">
        <f>INDEX(raw_data!$A$3:$CR$338,MATCH(data!$B18,raw_data!$F$3:$F$338,0), MATCH(data!H$3,raw_data!$A$3:$CR$3,0))</f>
        <v>60</v>
      </c>
      <c r="I18" s="87">
        <f>INDEX(raw_data!$A$3:$CR$338,MATCH(data!$B18,raw_data!$F$3:$F$338,0), MATCH(data!I$3,raw_data!$A$3:$CR$3,0))</f>
        <v>228016.8867</v>
      </c>
      <c r="J18" s="87">
        <f>INDEX(raw_data!$A$3:$CR$338,MATCH(data!$B18,raw_data!$F$3:$F$338,0), MATCH(data!J$3,raw_data!$A$3:$CR$3,0))</f>
        <v>380028.14449999999</v>
      </c>
      <c r="K18" s="61">
        <f>INDEX(raw_data!$A$3:$CR$338,MATCH(data!$B18,raw_data!$F$3:$F$338,0), MATCH(data!K$3,raw_data!$A$3:$CR$3,0))</f>
        <v>1E-35</v>
      </c>
      <c r="L18" s="20">
        <f>INDEX(raw_data!$A$3:$CR$338,MATCH(data!$B18,raw_data!$F$3:$F$338,0), MATCH(data!L$3,raw_data!$A$3:$CR$3,0))</f>
        <v>0</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WHO-CHOICE</v>
      </c>
      <c r="AH18" s="20" t="str">
        <f>INDEX(raw_data!$A$3:$CR$338,MATCH(data!$B18,raw_data!$F$3:$F$338,0), MATCH(data!AH$3,raw_data!$A$3:$CR$3,0))</f>
        <v/>
      </c>
      <c r="AI18" s="61">
        <f t="shared" si="2"/>
        <v>12.287983160102591</v>
      </c>
      <c r="AK18" s="67"/>
    </row>
    <row r="19" spans="1:37">
      <c r="A19" s="20" t="str">
        <f>INDEX(raw_data!$A$3:$CR$338,MATCH(data!$B19,raw_data!$F$3:$F$338,0), MATCH(data!A$3,raw_data!$A$3:$CR$3,0))</f>
        <v>RMNCH</v>
      </c>
      <c r="B19" s="22" t="s">
        <v>204</v>
      </c>
      <c r="C19" s="20" t="str">
        <f>INDEX(raw_data!$A$3:$CR$338,MATCH(data!$B19,raw_data!$F$3:$F$338,0), MATCH(data!C$3,raw_data!$A$3:$CR$3,0))</f>
        <v>Support for breastfeeding mothers</v>
      </c>
      <c r="D19" s="20" t="str">
        <f>INDEX(raw_data!$A$3:$CR$338,MATCH(data!$B19,raw_data!$F$3:$F$338,0), MATCH(data!D$3,raw_data!$A$3:$CR$3,0))</f>
        <v>1 year</v>
      </c>
      <c r="E19" s="61">
        <f>INDEX(raw_data!$A$3:$CR$338,MATCH(data!$B19,raw_data!$F$3:$F$338,0), MATCH(data!E$3,raw_data!$A$3:$CR$3,0))</f>
        <v>0.24229145526740936</v>
      </c>
      <c r="F19" s="61">
        <f>INDEX(raw_data!$A$3:$CR$338,MATCH(data!$B19,raw_data!$F$3:$F$338,0), MATCH(data!F$3,raw_data!$A$3:$CR$3,0))</f>
        <v>1.4238118341947592</v>
      </c>
      <c r="G19" s="61">
        <f t="shared" si="1"/>
        <v>0.23304592387653431</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1E-35</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1.2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Support for breastfeeding mothers (95%)</v>
      </c>
      <c r="AI19" s="61">
        <f t="shared" si="2"/>
        <v>5.8764426199980653</v>
      </c>
      <c r="AK19" s="67"/>
    </row>
    <row r="20" spans="1:37">
      <c r="A20" s="20" t="str">
        <f>INDEX(raw_data!$A$3:$CR$338,MATCH(data!$B20,raw_data!$F$3:$F$338,0), MATCH(data!A$3,raw_data!$A$3:$CR$3,0))</f>
        <v>RMNCH</v>
      </c>
      <c r="B20" s="22" t="s">
        <v>211</v>
      </c>
      <c r="C20" s="20" t="str">
        <f>INDEX(raw_data!$A$3:$CR$338,MATCH(data!$B20,raw_data!$F$3:$F$338,0), MATCH(data!C$3,raw_data!$A$3:$CR$3,0))</f>
        <v>Clean practices and immediate essential newborn care (in facility)</v>
      </c>
      <c r="D20" s="20" t="str">
        <f>INDEX(raw_data!$A$3:$CR$338,MATCH(data!$B20,raw_data!$F$3:$F$338,0), MATCH(data!D$3,raw_data!$A$3:$CR$3,0))</f>
        <v>1 year</v>
      </c>
      <c r="E20" s="61">
        <f>INDEX(raw_data!$A$3:$CR$338,MATCH(data!$B20,raw_data!$F$3:$F$338,0), MATCH(data!E$3,raw_data!$A$3:$CR$3,0))</f>
        <v>0.28671155539976773</v>
      </c>
      <c r="F20" s="61">
        <f>INDEX(raw_data!$A$3:$CR$338,MATCH(data!$B20,raw_data!$F$3:$F$338,0), MATCH(data!F$3,raw_data!$A$3:$CR$3,0))</f>
        <v>1.3793177143761732</v>
      </c>
      <c r="G20" s="61">
        <f t="shared" si="1"/>
        <v>0.27775494686485752</v>
      </c>
      <c r="H20" s="87">
        <f>INDEX(raw_data!$A$3:$CR$338,MATCH(data!$B20,raw_data!$F$3:$F$338,0), MATCH(data!H$3,raw_data!$A$3:$CR$3,0))</f>
        <v>75.796120000000002</v>
      </c>
      <c r="I20" s="87">
        <f>INDEX(raw_data!$A$3:$CR$338,MATCH(data!$B20,raw_data!$F$3:$F$338,0), MATCH(data!I$3,raw_data!$A$3:$CR$3,0))</f>
        <v>1470511.9679700001</v>
      </c>
      <c r="J20" s="87">
        <f>INDEX(raw_data!$A$3:$CR$338,MATCH(data!$B20,raw_data!$F$3:$F$338,0), MATCH(data!J$3,raw_data!$A$3:$CR$3,0))</f>
        <v>1940088.7116253446</v>
      </c>
      <c r="K20" s="61">
        <f>INDEX(raw_data!$A$3:$CR$338,MATCH(data!$B20,raw_data!$F$3:$F$338,0), MATCH(data!K$3,raw_data!$A$3:$CR$3,0))</f>
        <v>1.3662570331097166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2</v>
      </c>
      <c r="Q20" s="20">
        <f>INDEX(raw_data!$A$3:$CR$338,MATCH(data!$B20,raw_data!$F$3:$F$338,0), MATCH(data!Q$3,raw_data!$A$3:$CR$3,0))</f>
        <v>0</v>
      </c>
      <c r="R20" s="20">
        <f>INDEX(raw_data!$A$3:$CR$338,MATCH(data!$B20,raw_data!$F$3:$F$338,0), MATCH(data!R$3,raw_data!$A$3:$CR$3,0))</f>
        <v>0</v>
      </c>
      <c r="S20" s="20">
        <f>INDEX(raw_data!$A$3:$CR$338,MATCH(data!$B20,raw_data!$F$3:$F$338,0), MATCH(data!S$3,raw_data!$A$3:$CR$3,0))</f>
        <v>0</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Adam (2005); BMJ</v>
      </c>
      <c r="AH20" s="20" t="str">
        <f>INDEX(raw_data!$A$3:$CR$338,MATCH(data!$B20,raw_data!$F$3:$F$338,0), MATCH(data!AH$3,raw_data!$A$3:$CR$3,0))</f>
        <v>Community newborn care package (95%)</v>
      </c>
      <c r="AI20" s="61">
        <f t="shared" si="2"/>
        <v>4.810820102639263</v>
      </c>
      <c r="AK20" s="67"/>
    </row>
    <row r="21" spans="1:37">
      <c r="A21" s="20" t="str">
        <f>INDEX(raw_data!$A$3:$CR$338,MATCH(data!$B21,raw_data!$F$3:$F$338,0), MATCH(data!A$3,raw_data!$A$3:$CR$3,0))</f>
        <v>RMNCH</v>
      </c>
      <c r="B21" s="22" t="s">
        <v>216</v>
      </c>
      <c r="C21" s="20" t="str">
        <f>INDEX(raw_data!$A$3:$CR$338,MATCH(data!$B21,raw_data!$F$3:$F$338,0), MATCH(data!C$3,raw_data!$A$3:$CR$3,0))</f>
        <v>Antenatal corticosteroids for preterm labour</v>
      </c>
      <c r="D21" s="20" t="str">
        <f>INDEX(raw_data!$A$3:$CR$338,MATCH(data!$B21,raw_data!$F$3:$F$338,0), MATCH(data!D$3,raw_data!$A$3:$CR$3,0))</f>
        <v>1 year</v>
      </c>
      <c r="E21" s="61">
        <f>INDEX(raw_data!$A$3:$CR$338,MATCH(data!$B21,raw_data!$F$3:$F$338,0), MATCH(data!E$3,raw_data!$A$3:$CR$3,0))</f>
        <v>1.26</v>
      </c>
      <c r="F21" s="61">
        <f>INDEX(raw_data!$A$3:$CR$338,MATCH(data!$B21,raw_data!$F$3:$F$338,0), MATCH(data!F$3,raw_data!$A$3:$CR$3,0))</f>
        <v>55.361598645338042</v>
      </c>
      <c r="G21" s="61">
        <f t="shared" si="1"/>
        <v>0.90050909970559712</v>
      </c>
      <c r="H21" s="87">
        <f>INDEX(raw_data!$A$3:$CR$338,MATCH(data!$B21,raw_data!$F$3:$F$338,0), MATCH(data!H$3,raw_data!$A$3:$CR$3,0))</f>
        <v>20</v>
      </c>
      <c r="I21" s="87">
        <f>INDEX(raw_data!$A$3:$CR$338,MATCH(data!$B21,raw_data!$F$3:$F$338,0), MATCH(data!I$3,raw_data!$A$3:$CR$3,0))</f>
        <v>19400.887119999999</v>
      </c>
      <c r="J21" s="87">
        <f>INDEX(raw_data!$A$3:$CR$338,MATCH(data!$B21,raw_data!$F$3:$F$338,0), MATCH(data!J$3,raw_data!$A$3:$CR$3,0))</f>
        <v>97004.435599999997</v>
      </c>
      <c r="K21" s="61">
        <f>INDEX(raw_data!$A$3:$CR$338,MATCH(data!$B21,raw_data!$F$3:$F$338,0), MATCH(data!K$3,raw_data!$A$3:$CR$3,0))</f>
        <v>3.3907108850898076</v>
      </c>
      <c r="L21" s="20">
        <f>INDEX(raw_data!$A$3:$CR$338,MATCH(data!$B21,raw_data!$F$3:$F$338,0), MATCH(data!L$3,raw_data!$A$3:$CR$3,0))</f>
        <v>0.1</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0</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Corticosteroids (50% coverage)</v>
      </c>
      <c r="AI21" s="61">
        <f t="shared" si="2"/>
        <v>43.937776702649238</v>
      </c>
      <c r="AK21" s="67"/>
    </row>
    <row r="22" spans="1:37">
      <c r="A22" s="20" t="str">
        <f>INDEX(raw_data!$A$3:$CR$338,MATCH(data!$B22,raw_data!$F$3:$F$338,0), MATCH(data!A$3,raw_data!$A$3:$CR$3,0))</f>
        <v>RMNCH</v>
      </c>
      <c r="B22" s="22" t="s">
        <v>219</v>
      </c>
      <c r="C22" s="20" t="str">
        <f>INDEX(raw_data!$A$3:$CR$338,MATCH(data!$B22,raw_data!$F$3:$F$338,0), MATCH(data!C$3,raw_data!$A$3:$CR$3,0))</f>
        <v>Antibiotics for pPRoM</v>
      </c>
      <c r="D22" s="20" t="str">
        <f>INDEX(raw_data!$A$3:$CR$338,MATCH(data!$B22,raw_data!$F$3:$F$338,0), MATCH(data!D$3,raw_data!$A$3:$CR$3,0))</f>
        <v>1 year</v>
      </c>
      <c r="E22" s="61">
        <f>INDEX(raw_data!$A$3:$CR$338,MATCH(data!$B22,raw_data!$F$3:$F$338,0), MATCH(data!E$3,raw_data!$A$3:$CR$3,0))</f>
        <v>0.79</v>
      </c>
      <c r="F22" s="61">
        <f>INDEX(raw_data!$A$3:$CR$338,MATCH(data!$B22,raw_data!$F$3:$F$338,0), MATCH(data!F$3,raw_data!$A$3:$CR$3,0))</f>
        <v>55.289979500906817</v>
      </c>
      <c r="G22" s="61">
        <f t="shared" si="1"/>
        <v>0.43097415908502068</v>
      </c>
      <c r="H22" s="87">
        <f>INDEX(raw_data!$A$3:$CR$338,MATCH(data!$B22,raw_data!$F$3:$F$338,0), MATCH(data!H$3,raw_data!$A$3:$CR$3,0))</f>
        <v>55.021590000000003</v>
      </c>
      <c r="I22" s="87">
        <f>INDEX(raw_data!$A$3:$CR$338,MATCH(data!$B22,raw_data!$F$3:$F$338,0), MATCH(data!I$3,raw_data!$A$3:$CR$3,0))</f>
        <v>49815.192889999998</v>
      </c>
      <c r="J22" s="87">
        <f>INDEX(raw_data!$A$3:$CR$338,MATCH(data!$B22,raw_data!$F$3:$F$338,0), MATCH(data!J$3,raw_data!$A$3:$CR$3,0))</f>
        <v>90537.53788285653</v>
      </c>
      <c r="K22" s="61">
        <f>INDEX(raw_data!$A$3:$CR$338,MATCH(data!$B22,raw_data!$F$3:$F$338,0), MATCH(data!K$3,raw_data!$A$3:$CR$3,0))</f>
        <v>0.89355204501190211</v>
      </c>
      <c r="L22" s="20">
        <f>INDEX(raw_data!$A$3:$CR$338,MATCH(data!$B22,raw_data!$F$3:$F$338,0), MATCH(data!L$3,raw_data!$A$3:$CR$3,0))</f>
        <v>0.3</v>
      </c>
      <c r="M22" s="20">
        <f>INDEX(raw_data!$A$3:$CR$338,MATCH(data!$B22,raw_data!$F$3:$F$338,0), MATCH(data!M$3,raw_data!$A$3:$CR$3,0))</f>
        <v>0</v>
      </c>
      <c r="N22" s="20">
        <f>INDEX(raw_data!$A$3:$CR$338,MATCH(data!$B22,raw_data!$F$3:$F$338,0), MATCH(data!N$3,raw_data!$A$3:$CR$3,0))</f>
        <v>0</v>
      </c>
      <c r="O22" s="20">
        <f>INDEX(raw_data!$A$3:$CR$338,MATCH(data!$B22,raw_data!$F$3:$F$338,0), MATCH(data!O$3,raw_data!$A$3:$CR$3,0))</f>
        <v>0</v>
      </c>
      <c r="P22" s="20">
        <f>INDEX(raw_data!$A$3:$CR$338,MATCH(data!$B22,raw_data!$F$3:$F$338,0), MATCH(data!P$3,raw_data!$A$3:$CR$3,0))</f>
        <v>1.2</v>
      </c>
      <c r="Q22" s="20">
        <f>INDEX(raw_data!$A$3:$CR$338,MATCH(data!$B22,raw_data!$F$3:$F$338,0), MATCH(data!Q$3,raw_data!$A$3:$CR$3,0))</f>
        <v>0</v>
      </c>
      <c r="R22" s="20">
        <f>INDEX(raw_data!$A$3:$CR$338,MATCH(data!$B22,raw_data!$F$3:$F$338,0), MATCH(data!R$3,raw_data!$A$3:$CR$3,0))</f>
        <v>0</v>
      </c>
      <c r="S22" s="20">
        <f>INDEX(raw_data!$A$3:$CR$338,MATCH(data!$B22,raw_data!$F$3:$F$338,0), MATCH(data!S$3,raw_data!$A$3:$CR$3,0))</f>
        <v>1.6</v>
      </c>
      <c r="T22" s="20">
        <f>INDEX(raw_data!$A$3:$CR$338,MATCH(data!$B22,raw_data!$F$3:$F$338,0), MATCH(data!T$3,raw_data!$A$3:$CR$3,0))</f>
        <v>0</v>
      </c>
      <c r="U22" s="20">
        <f>INDEX(raw_data!$A$3:$CR$338,MATCH(data!$B22,raw_data!$F$3:$F$338,0), MATCH(data!U$3,raw_data!$A$3:$CR$3,0))</f>
        <v>0</v>
      </c>
      <c r="V22" s="20">
        <f>INDEX(raw_data!$A$3:$CR$338,MATCH(data!$B22,raw_data!$F$3:$F$338,0), MATCH(data!V$3,raw_data!$A$3:$CR$3,0))</f>
        <v>0</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Darmstadt et al, 2005; Lancet</v>
      </c>
      <c r="AH22" s="20" t="str">
        <f>INDEX(raw_data!$A$3:$CR$338,MATCH(data!$B22,raw_data!$F$3:$F$338,0), MATCH(data!AH$3,raw_data!$A$3:$CR$3,0))</f>
        <v>Antibiotics for pPROM (95%)</v>
      </c>
      <c r="AI22" s="61">
        <f t="shared" si="2"/>
        <v>69.987315823932676</v>
      </c>
      <c r="AK22" s="67"/>
    </row>
    <row r="23" spans="1:37">
      <c r="A23" s="20" t="str">
        <f>INDEX(raw_data!$A$3:$CR$338,MATCH(data!$B23,raw_data!$F$3:$F$338,0), MATCH(data!A$3,raw_data!$A$3:$CR$3,0))</f>
        <v>RMNCH</v>
      </c>
      <c r="B23" s="22" t="s">
        <v>221</v>
      </c>
      <c r="C23" s="20" t="str">
        <f>INDEX(raw_data!$A$3:$CR$338,MATCH(data!$B23,raw_data!$F$3:$F$338,0), MATCH(data!C$3,raw_data!$A$3:$CR$3,0))</f>
        <v>Induction of labour (beyond 41 weeks)</v>
      </c>
      <c r="D23" s="20" t="str">
        <f>INDEX(raw_data!$A$3:$CR$338,MATCH(data!$B23,raw_data!$F$3:$F$338,0), MATCH(data!D$3,raw_data!$A$3:$CR$3,0))</f>
        <v>1 year</v>
      </c>
      <c r="E23" s="61">
        <f>INDEX(raw_data!$A$3:$CR$338,MATCH(data!$B23,raw_data!$F$3:$F$338,0), MATCH(data!E$3,raw_data!$A$3:$CR$3,0))</f>
        <v>7.31</v>
      </c>
      <c r="F23" s="61">
        <f>INDEX(raw_data!$A$3:$CR$338,MATCH(data!$B23,raw_data!$F$3:$F$338,0), MATCH(data!F$3,raw_data!$A$3:$CR$3,0))</f>
        <v>22.487009182987745</v>
      </c>
      <c r="G23" s="61">
        <f t="shared" si="1"/>
        <v>7.1639804598507286</v>
      </c>
      <c r="H23" s="87">
        <f>INDEX(raw_data!$A$3:$CR$338,MATCH(data!$B23,raw_data!$F$3:$F$338,0), MATCH(data!H$3,raw_data!$A$3:$CR$3,0))</f>
        <v>44.017270000000003</v>
      </c>
      <c r="I23" s="87">
        <f>INDEX(raw_data!$A$3:$CR$338,MATCH(data!$B23,raw_data!$F$3:$F$338,0), MATCH(data!I$3,raw_data!$A$3:$CR$3,0))</f>
        <v>42698.704319999997</v>
      </c>
      <c r="J23" s="87">
        <f>INDEX(raw_data!$A$3:$CR$338,MATCH(data!$B23,raw_data!$F$3:$F$338,0), MATCH(data!J$3,raw_data!$A$3:$CR$3,0))</f>
        <v>97004.435577217751</v>
      </c>
      <c r="K23" s="61">
        <f>INDEX(raw_data!$A$3:$CR$338,MATCH(data!$B23,raw_data!$F$3:$F$338,0), MATCH(data!K$3,raw_data!$A$3:$CR$3,0))</f>
        <v>3.4904376758277426E-3</v>
      </c>
      <c r="L23" s="20">
        <f>INDEX(raw_data!$A$3:$CR$338,MATCH(data!$B23,raw_data!$F$3:$F$338,0), MATCH(data!L$3,raw_data!$A$3:$CR$3,0))</f>
        <v>24</v>
      </c>
      <c r="M23" s="20">
        <f>INDEX(raw_data!$A$3:$CR$338,MATCH(data!$B23,raw_data!$F$3:$F$338,0), MATCH(data!M$3,raw_data!$A$3:$CR$3,0))</f>
        <v>0</v>
      </c>
      <c r="N23" s="20">
        <f>INDEX(raw_data!$A$3:$CR$338,MATCH(data!$B23,raw_data!$F$3:$F$338,0), MATCH(data!N$3,raw_data!$A$3:$CR$3,0))</f>
        <v>0</v>
      </c>
      <c r="O23" s="20">
        <f>INDEX(raw_data!$A$3:$CR$338,MATCH(data!$B23,raw_data!$F$3:$F$338,0), MATCH(data!O$3,raw_data!$A$3:$CR$3,0))</f>
        <v>0.4</v>
      </c>
      <c r="P23" s="20">
        <f>INDEX(raw_data!$A$3:$CR$338,MATCH(data!$B23,raw_data!$F$3:$F$338,0), MATCH(data!P$3,raw_data!$A$3:$CR$3,0))</f>
        <v>96</v>
      </c>
      <c r="Q23" s="20">
        <f>INDEX(raw_data!$A$3:$CR$338,MATCH(data!$B23,raw_data!$F$3:$F$338,0), MATCH(data!Q$3,raw_data!$A$3:$CR$3,0))</f>
        <v>0</v>
      </c>
      <c r="R23" s="20">
        <f>INDEX(raw_data!$A$3:$CR$338,MATCH(data!$B23,raw_data!$F$3:$F$338,0), MATCH(data!R$3,raw_data!$A$3:$CR$3,0))</f>
        <v>0</v>
      </c>
      <c r="S23" s="20">
        <f>INDEX(raw_data!$A$3:$CR$338,MATCH(data!$B23,raw_data!$F$3:$F$338,0), MATCH(data!S$3,raw_data!$A$3:$CR$3,0))</f>
        <v>0.06</v>
      </c>
      <c r="T23" s="20">
        <f>INDEX(raw_data!$A$3:$CR$338,MATCH(data!$B23,raw_data!$F$3:$F$338,0), MATCH(data!T$3,raw_data!$A$3:$CR$3,0))</f>
        <v>0</v>
      </c>
      <c r="U23" s="20">
        <f>INDEX(raw_data!$A$3:$CR$338,MATCH(data!$B23,raw_data!$F$3:$F$338,0), MATCH(data!U$3,raw_data!$A$3:$CR$3,0))</f>
        <v>0</v>
      </c>
      <c r="V23" s="20">
        <f>INDEX(raw_data!$A$3:$CR$338,MATCH(data!$B23,raw_data!$F$3:$F$338,0), MATCH(data!V$3,raw_data!$A$3:$CR$3,0))</f>
        <v>1.8</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WHO-CHOICE</v>
      </c>
      <c r="AH23" s="20" t="str">
        <f>INDEX(raw_data!$A$3:$CR$338,MATCH(data!$B23,raw_data!$F$3:$F$338,0), MATCH(data!AH$3,raw_data!$A$3:$CR$3,0))</f>
        <v/>
      </c>
      <c r="AI23" s="61">
        <f t="shared" si="2"/>
        <v>3.0761982466467503</v>
      </c>
      <c r="AK23" s="67"/>
    </row>
    <row r="24" spans="1:37">
      <c r="A24" s="20" t="str">
        <f>INDEX(raw_data!$A$3:$CR$338,MATCH(data!$B24,raw_data!$F$3:$F$338,0), MATCH(data!A$3,raw_data!$A$3:$CR$3,0))</f>
        <v>RMNCH</v>
      </c>
      <c r="B24" s="22" t="s">
        <v>224</v>
      </c>
      <c r="C24" s="20" t="str">
        <f>INDEX(raw_data!$A$3:$CR$338,MATCH(data!$B24,raw_data!$F$3:$F$338,0), MATCH(data!C$3,raw_data!$A$3:$CR$3,0))</f>
        <v>Maternal Sepsis case management</v>
      </c>
      <c r="D24" s="20" t="str">
        <f>INDEX(raw_data!$A$3:$CR$338,MATCH(data!$B24,raw_data!$F$3:$F$338,0), MATCH(data!D$3,raw_data!$A$3:$CR$3,0))</f>
        <v>1 year</v>
      </c>
      <c r="E24" s="61">
        <f>INDEX(raw_data!$A$3:$CR$338,MATCH(data!$B24,raw_data!$F$3:$F$338,0), MATCH(data!E$3,raw_data!$A$3:$CR$3,0))</f>
        <v>2.4229145526700635E-2</v>
      </c>
      <c r="F24" s="61">
        <f>INDEX(raw_data!$A$3:$CR$338,MATCH(data!$B24,raw_data!$F$3:$F$338,0), MATCH(data!F$3,raw_data!$A$3:$CR$3,0))</f>
        <v>1.6685294931942085</v>
      </c>
      <c r="G24" s="61">
        <f t="shared" si="1"/>
        <v>1.3394538428036944E-2</v>
      </c>
      <c r="H24" s="87">
        <f>INDEX(raw_data!$A$3:$CR$338,MATCH(data!$B24,raw_data!$F$3:$F$338,0), MATCH(data!H$3,raw_data!$A$3:$CR$3,0))</f>
        <v>70</v>
      </c>
      <c r="I24" s="87">
        <f>INDEX(raw_data!$A$3:$CR$338,MATCH(data!$B24,raw_data!$F$3:$F$338,0), MATCH(data!I$3,raw_data!$A$3:$CR$3,0))</f>
        <v>1358062.0981399999</v>
      </c>
      <c r="J24" s="87">
        <f>INDEX(raw_data!$A$3:$CR$338,MATCH(data!$B24,raw_data!$F$3:$F$338,0), MATCH(data!J$3,raw_data!$A$3:$CR$3,0))</f>
        <v>1940088.7116285714</v>
      </c>
      <c r="K24" s="61">
        <f>INDEX(raw_data!$A$3:$CR$338,MATCH(data!$B24,raw_data!$F$3:$F$338,0), MATCH(data!K$3,raw_data!$A$3:$CR$3,0))</f>
        <v>41.072129720298634</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maternal sepsis (95%)</v>
      </c>
      <c r="AI24" s="61">
        <f t="shared" si="2"/>
        <v>68.864561953102353</v>
      </c>
      <c r="AK24" s="67"/>
    </row>
    <row r="25" spans="1:37">
      <c r="A25" s="20" t="str">
        <f>INDEX(raw_data!$A$3:$CR$338,MATCH(data!$B25,raw_data!$F$3:$F$338,0), MATCH(data!A$3,raw_data!$A$3:$CR$3,0))</f>
        <v>RMNCH</v>
      </c>
      <c r="B25" s="22" t="s">
        <v>227</v>
      </c>
      <c r="C25" s="20" t="str">
        <f>INDEX(raw_data!$A$3:$CR$338,MATCH(data!$B25,raw_data!$F$3:$F$338,0), MATCH(data!C$3,raw_data!$A$3:$CR$3,0))</f>
        <v>Newborn sepsis - Full supportive care</v>
      </c>
      <c r="D25" s="20" t="str">
        <f>INDEX(raw_data!$A$3:$CR$338,MATCH(data!$B25,raw_data!$F$3:$F$338,0), MATCH(data!D$3,raw_data!$A$3:$CR$3,0))</f>
        <v>1 year</v>
      </c>
      <c r="E25" s="61">
        <f>INDEX(raw_data!$A$3:$CR$338,MATCH(data!$B25,raw_data!$F$3:$F$338,0), MATCH(data!E$3,raw_data!$A$3:$CR$3,0))</f>
        <v>7.4215595462610653E-2</v>
      </c>
      <c r="F25" s="61">
        <f>INDEX(raw_data!$A$3:$CR$338,MATCH(data!$B25,raw_data!$F$3:$F$338,0), MATCH(data!F$3,raw_data!$A$3:$CR$3,0))</f>
        <v>2.7257730515313776</v>
      </c>
      <c r="G25" s="61">
        <f t="shared" si="1"/>
        <v>5.6515770452666647E-2</v>
      </c>
      <c r="H25" s="87">
        <f>INDEX(raw_data!$A$3:$CR$338,MATCH(data!$B25,raw_data!$F$3:$F$338,0), MATCH(data!H$3,raw_data!$A$3:$CR$3,0))</f>
        <v>70</v>
      </c>
      <c r="I25" s="87">
        <f>INDEX(raw_data!$A$3:$CR$338,MATCH(data!$B25,raw_data!$F$3:$F$338,0), MATCH(data!I$3,raw_data!$A$3:$CR$3,0))</f>
        <v>1330098.50578</v>
      </c>
      <c r="J25" s="87">
        <f>INDEX(raw_data!$A$3:$CR$338,MATCH(data!$B25,raw_data!$F$3:$F$338,0), MATCH(data!J$3,raw_data!$A$3:$CR$3,0))</f>
        <v>1900140.7225428573</v>
      </c>
      <c r="K25" s="61">
        <f>INDEX(raw_data!$A$3:$CR$338,MATCH(data!$B25,raw_data!$F$3:$F$338,0), MATCH(data!K$3,raw_data!$A$3:$CR$3,0))</f>
        <v>1.9586341700930532</v>
      </c>
      <c r="L25" s="20">
        <f>INDEX(raw_data!$A$3:$CR$338,MATCH(data!$B25,raw_data!$F$3:$F$338,0), MATCH(data!L$3,raw_data!$A$3:$CR$3,0))</f>
        <v>20</v>
      </c>
      <c r="M25" s="20">
        <f>INDEX(raw_data!$A$3:$CR$338,MATCH(data!$B25,raw_data!$F$3:$F$338,0), MATCH(data!M$3,raw_data!$A$3:$CR$3,0))</f>
        <v>1</v>
      </c>
      <c r="N25" s="20">
        <f>INDEX(raw_data!$A$3:$CR$338,MATCH(data!$B25,raw_data!$F$3:$F$338,0), MATCH(data!N$3,raw_data!$A$3:$CR$3,0))</f>
        <v>0</v>
      </c>
      <c r="O25" s="20">
        <f>INDEX(raw_data!$A$3:$CR$338,MATCH(data!$B25,raw_data!$F$3:$F$338,0), MATCH(data!O$3,raw_data!$A$3:$CR$3,0))</f>
        <v>4</v>
      </c>
      <c r="P25" s="20">
        <f>INDEX(raw_data!$A$3:$CR$338,MATCH(data!$B25,raw_data!$F$3:$F$338,0), MATCH(data!P$3,raw_data!$A$3:$CR$3,0))</f>
        <v>24</v>
      </c>
      <c r="Q25" s="20">
        <f>INDEX(raw_data!$A$3:$CR$338,MATCH(data!$B25,raw_data!$F$3:$F$338,0), MATCH(data!Q$3,raw_data!$A$3:$CR$3,0))</f>
        <v>0.3</v>
      </c>
      <c r="R25" s="20">
        <f>INDEX(raw_data!$A$3:$CR$338,MATCH(data!$B25,raw_data!$F$3:$F$338,0), MATCH(data!R$3,raw_data!$A$3:$CR$3,0))</f>
        <v>0</v>
      </c>
      <c r="S25" s="20">
        <f>INDEX(raw_data!$A$3:$CR$338,MATCH(data!$B25,raw_data!$F$3:$F$338,0), MATCH(data!S$3,raw_data!$A$3:$CR$3,0))</f>
        <v>1.6</v>
      </c>
      <c r="T25" s="20">
        <f>INDEX(raw_data!$A$3:$CR$338,MATCH(data!$B25,raw_data!$F$3:$F$338,0), MATCH(data!T$3,raw_data!$A$3:$CR$3,0))</f>
        <v>0</v>
      </c>
      <c r="U25" s="20">
        <f>INDEX(raw_data!$A$3:$CR$338,MATCH(data!$B25,raw_data!$F$3:$F$338,0), MATCH(data!U$3,raw_data!$A$3:$CR$3,0))</f>
        <v>3</v>
      </c>
      <c r="V25" s="20">
        <f>INDEX(raw_data!$A$3:$CR$338,MATCH(data!$B25,raw_data!$F$3:$F$338,0), MATCH(data!V$3,raw_data!$A$3:$CR$3,0))</f>
        <v>0</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Adam (2005); BMJ</v>
      </c>
      <c r="AH25" s="20" t="str">
        <f>INDEX(raw_data!$A$3:$CR$338,MATCH(data!$B25,raw_data!$F$3:$F$338,0), MATCH(data!AH$3,raw_data!$A$3:$CR$3,0))</f>
        <v>Management of serious newborn infections (95%)</v>
      </c>
      <c r="AI25" s="61">
        <f t="shared" si="2"/>
        <v>36.727766374987922</v>
      </c>
      <c r="AK25" s="67"/>
    </row>
    <row r="26" spans="1:37">
      <c r="A26" s="20" t="str">
        <f>INDEX(raw_data!$A$3:$CR$338,MATCH(data!$B26,raw_data!$F$3:$F$338,0), MATCH(data!A$3,raw_data!$A$3:$CR$3,0))</f>
        <v>RMNCH</v>
      </c>
      <c r="B26" s="22" t="s">
        <v>253</v>
      </c>
      <c r="C26" s="20" t="str">
        <f>INDEX(raw_data!$A$3:$CR$338,MATCH(data!$B26,raw_data!$F$3:$F$338,0), MATCH(data!C$3,raw_data!$A$3:$CR$3,0))</f>
        <v xml:space="preserve">Chlorhexidine </v>
      </c>
      <c r="D26" s="20" t="str">
        <f>INDEX(raw_data!$A$3:$CR$338,MATCH(data!$B26,raw_data!$F$3:$F$338,0), MATCH(data!D$3,raw_data!$A$3:$CR$3,0))</f>
        <v>1 year</v>
      </c>
      <c r="E26" s="61">
        <f>INDEX(raw_data!$A$3:$CR$338,MATCH(data!$B26,raw_data!$F$3:$F$338,0), MATCH(data!E$3,raw_data!$A$3:$CR$3,0))</f>
        <v>1.18</v>
      </c>
      <c r="F26" s="61">
        <f>INDEX(raw_data!$A$3:$CR$338,MATCH(data!$B26,raw_data!$F$3:$F$338,0), MATCH(data!F$3,raw_data!$A$3:$CR$3,0))</f>
        <v>22.713171631667226</v>
      </c>
      <c r="G26" s="61">
        <f t="shared" si="1"/>
        <v>1.0325118725216413</v>
      </c>
      <c r="H26" s="87">
        <f>INDEX(raw_data!$A$3:$CR$338,MATCH(data!$B26,raw_data!$F$3:$F$338,0), MATCH(data!H$3,raw_data!$A$3:$CR$3,0))</f>
        <v>20</v>
      </c>
      <c r="I26" s="87">
        <f>INDEX(raw_data!$A$3:$CR$338,MATCH(data!$B26,raw_data!$F$3:$F$338,0), MATCH(data!I$3,raw_data!$A$3:$CR$3,0))</f>
        <v>380028.14451000001</v>
      </c>
      <c r="J26" s="87">
        <f>INDEX(raw_data!$A$3:$CR$338,MATCH(data!$B26,raw_data!$F$3:$F$338,0), MATCH(data!J$3,raw_data!$A$3:$CR$3,0))</f>
        <v>1900140.7225500001</v>
      </c>
      <c r="K26" s="61">
        <f>INDEX(raw_data!$A$3:$CR$338,MATCH(data!$B26,raw_data!$F$3:$F$338,0), MATCH(data!K$3,raw_data!$A$3:$CR$3,0))</f>
        <v>0.41885252109932913</v>
      </c>
      <c r="L26" s="20">
        <f>INDEX(raw_data!$A$3:$CR$338,MATCH(data!$B26,raw_data!$F$3:$F$338,0), MATCH(data!L$3,raw_data!$A$3:$CR$3,0))</f>
        <v>0.5</v>
      </c>
      <c r="M26" s="20">
        <f>INDEX(raw_data!$A$3:$CR$338,MATCH(data!$B26,raw_data!$F$3:$F$338,0), MATCH(data!M$3,raw_data!$A$3:$CR$3,0))</f>
        <v>0</v>
      </c>
      <c r="N26" s="20">
        <f>INDEX(raw_data!$A$3:$CR$338,MATCH(data!$B26,raw_data!$F$3:$F$338,0), MATCH(data!N$3,raw_data!$A$3:$CR$3,0))</f>
        <v>0</v>
      </c>
      <c r="O26" s="20">
        <f>INDEX(raw_data!$A$3:$CR$338,MATCH(data!$B26,raw_data!$F$3:$F$338,0), MATCH(data!O$3,raw_data!$A$3:$CR$3,0))</f>
        <v>0.5</v>
      </c>
      <c r="P26" s="20">
        <f>INDEX(raw_data!$A$3:$CR$338,MATCH(data!$B26,raw_data!$F$3:$F$338,0), MATCH(data!P$3,raw_data!$A$3:$CR$3,0))</f>
        <v>24</v>
      </c>
      <c r="Q26" s="20">
        <f>INDEX(raw_data!$A$3:$CR$338,MATCH(data!$B26,raw_data!$F$3:$F$338,0), MATCH(data!Q$3,raw_data!$A$3:$CR$3,0))</f>
        <v>0</v>
      </c>
      <c r="R26" s="20">
        <f>INDEX(raw_data!$A$3:$CR$338,MATCH(data!$B26,raw_data!$F$3:$F$338,0), MATCH(data!R$3,raw_data!$A$3:$CR$3,0))</f>
        <v>0</v>
      </c>
      <c r="S26" s="20">
        <f>INDEX(raw_data!$A$3:$CR$338,MATCH(data!$B26,raw_data!$F$3:$F$338,0), MATCH(data!S$3,raw_data!$A$3:$CR$3,0))</f>
        <v>1.2</v>
      </c>
      <c r="T26" s="20">
        <f>INDEX(raw_data!$A$3:$CR$338,MATCH(data!$B26,raw_data!$F$3:$F$338,0), MATCH(data!T$3,raw_data!$A$3:$CR$3,0))</f>
        <v>0</v>
      </c>
      <c r="U26" s="20">
        <f>INDEX(raw_data!$A$3:$CR$338,MATCH(data!$B26,raw_data!$F$3:$F$338,0), MATCH(data!U$3,raw_data!$A$3:$CR$3,0))</f>
        <v>0</v>
      </c>
      <c r="V26" s="20">
        <f>INDEX(raw_data!$A$3:$CR$338,MATCH(data!$B26,raw_data!$F$3:$F$338,0), MATCH(data!V$3,raw_data!$A$3:$CR$3,0))</f>
        <v>1.2</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WHO-CHOICE</v>
      </c>
      <c r="AH26" s="20" t="str">
        <f>INDEX(raw_data!$A$3:$CR$338,MATCH(data!$B26,raw_data!$F$3:$F$338,0), MATCH(data!AH$3,raw_data!$A$3:$CR$3,0))</f>
        <v/>
      </c>
      <c r="AI26" s="61">
        <f t="shared" si="2"/>
        <v>19.248450535311211</v>
      </c>
      <c r="AK26" s="67"/>
    </row>
    <row r="27" spans="1:37">
      <c r="A27" s="20" t="str">
        <f>INDEX(raw_data!$A$3:$CR$338,MATCH(data!$B27,raw_data!$F$3:$F$338,0), MATCH(data!A$3,raw_data!$A$3:$CR$3,0))</f>
        <v>HIV &amp; STIs</v>
      </c>
      <c r="B27" s="22" t="s">
        <v>257</v>
      </c>
      <c r="C27" s="20" t="str">
        <f>INDEX(raw_data!$A$3:$CR$338,MATCH(data!$B27,raw_data!$F$3:$F$338,0), MATCH(data!C$3,raw_data!$A$3:$CR$3,0))</f>
        <v>Treatment of gonorrhea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0.81775968405107113</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262</v>
      </c>
      <c r="C28" s="20" t="str">
        <f>INDEX(raw_data!$A$3:$CR$338,MATCH(data!$B28,raw_data!$F$3:$F$338,0), MATCH(data!C$3,raw_data!$A$3:$CR$3,0))</f>
        <v>Treatment of chlamydia</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3.5582518935295386</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c r="AK28" s="67"/>
    </row>
    <row r="29" spans="1:37">
      <c r="A29" s="20" t="str">
        <f>INDEX(raw_data!$A$3:$CR$338,MATCH(data!$B29,raw_data!$F$3:$F$338,0), MATCH(data!A$3,raw_data!$A$3:$CR$3,0))</f>
        <v>HIV &amp; STIs</v>
      </c>
      <c r="B29" s="22" t="s">
        <v>287</v>
      </c>
      <c r="C29" s="20" t="str">
        <f>INDEX(raw_data!$A$3:$CR$338,MATCH(data!$B29,raw_data!$F$3:$F$338,0), MATCH(data!C$3,raw_data!$A$3:$CR$3,0))</f>
        <v>Treatment of trichomoniasis</v>
      </c>
      <c r="D29" s="20" t="str">
        <f>INDEX(raw_data!$A$3:$CR$338,MATCH(data!$B29,raw_data!$F$3:$F$338,0), MATCH(data!D$3,raw_data!$A$3:$CR$3,0))</f>
        <v>1 Year</v>
      </c>
      <c r="E29" s="61">
        <f>INDEX(raw_data!$A$3:$CR$338,MATCH(data!$B29,raw_data!$F$3:$F$338,0), MATCH(data!E$3,raw_data!$A$3:$CR$3,0))</f>
        <v>2.5300829136076335E-2</v>
      </c>
      <c r="F29" s="61">
        <f>INDEX(raw_data!$A$3:$CR$338,MATCH(data!$B29,raw_data!$F$3:$F$338,0), MATCH(data!F$3,raw_data!$A$3:$CR$3,0))</f>
        <v>0.44957035273342705</v>
      </c>
      <c r="G29" s="61">
        <f t="shared" si="1"/>
        <v>2.2381541131313822E-2</v>
      </c>
      <c r="H29" s="87">
        <f>INDEX(raw_data!$A$3:$CR$338,MATCH(data!$B29,raw_data!$F$3:$F$338,0), MATCH(data!H$3,raw_data!$A$3:$CR$3,0))</f>
        <v>70</v>
      </c>
      <c r="I29" s="87">
        <f>INDEX(raw_data!$A$3:$CR$338,MATCH(data!$B29,raw_data!$F$3:$F$338,0), MATCH(data!I$3,raw_data!$A$3:$CR$3,0))</f>
        <v>15389697.08828</v>
      </c>
      <c r="J29" s="87">
        <f>INDEX(raw_data!$A$3:$CR$338,MATCH(data!$B29,raw_data!$F$3:$F$338,0), MATCH(data!J$3,raw_data!$A$3:$CR$3,0))</f>
        <v>21985281.554685716</v>
      </c>
      <c r="K29" s="61">
        <f>INDEX(raw_data!$A$3:$CR$338,MATCH(data!$B29,raw_data!$F$3:$F$338,0), MATCH(data!K$3,raw_data!$A$3:$CR$3,0))</f>
        <v>0.43879787924691621</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17.768996830715984</v>
      </c>
    </row>
    <row r="30" spans="1:37">
      <c r="A30" s="20" t="str">
        <f>INDEX(raw_data!$A$3:$CR$338,MATCH(data!$B30,raw_data!$F$3:$F$338,0), MATCH(data!A$3,raw_data!$A$3:$CR$3,0))</f>
        <v>HIV &amp; STIs</v>
      </c>
      <c r="B30" s="22" t="s">
        <v>289</v>
      </c>
      <c r="C30" s="20" t="str">
        <f>INDEX(raw_data!$A$3:$CR$338,MATCH(data!$B30,raw_data!$F$3:$F$338,0), MATCH(data!C$3,raw_data!$A$3:$CR$3,0))</f>
        <v>Treatment of PID (Pelvic Inflammatory Disease)</v>
      </c>
      <c r="D30" s="20" t="str">
        <f>INDEX(raw_data!$A$3:$CR$338,MATCH(data!$B30,raw_data!$F$3:$F$338,0), MATCH(data!D$3,raw_data!$A$3:$CR$3,0))</f>
        <v>1 Year</v>
      </c>
      <c r="E30" s="61">
        <f>INDEX(raw_data!$A$3:$CR$338,MATCH(data!$B30,raw_data!$F$3:$F$338,0), MATCH(data!E$3,raw_data!$A$3:$CR$3,0))</f>
        <v>0.10020130350923125</v>
      </c>
      <c r="F30" s="61">
        <f>INDEX(raw_data!$A$3:$CR$338,MATCH(data!$B30,raw_data!$F$3:$F$338,0), MATCH(data!F$3,raw_data!$A$3:$CR$3,0))</f>
        <v>1.7804766444891407</v>
      </c>
      <c r="G30" s="61">
        <f t="shared" si="1"/>
        <v>8.8639766856704355E-2</v>
      </c>
      <c r="H30" s="87">
        <f>INDEX(raw_data!$A$3:$CR$338,MATCH(data!$B30,raw_data!$F$3:$F$338,0), MATCH(data!H$3,raw_data!$A$3:$CR$3,0))</f>
        <v>70</v>
      </c>
      <c r="I30" s="87">
        <f>INDEX(raw_data!$A$3:$CR$338,MATCH(data!$B30,raw_data!$F$3:$F$338,0), MATCH(data!I$3,raw_data!$A$3:$CR$3,0))</f>
        <v>3885898.5147899999</v>
      </c>
      <c r="J30" s="87">
        <f>INDEX(raw_data!$A$3:$CR$338,MATCH(data!$B30,raw_data!$F$3:$F$338,0), MATCH(data!J$3,raw_data!$A$3:$CR$3,0))</f>
        <v>5551283.5925571434</v>
      </c>
      <c r="K30" s="61">
        <f>INDEX(raw_data!$A$3:$CR$338,MATCH(data!$B30,raw_data!$F$3:$F$338,0), MATCH(data!K$3,raw_data!$A$3:$CR$3,0))</f>
        <v>5.4450827742912793</v>
      </c>
      <c r="L30" s="20">
        <f>INDEX(raw_data!$A$3:$CR$338,MATCH(data!$B30,raw_data!$F$3:$F$338,0), MATCH(data!L$3,raw_data!$A$3:$CR$3,0))</f>
        <v>0</v>
      </c>
      <c r="M30" s="20">
        <f>INDEX(raw_data!$A$3:$CR$338,MATCH(data!$B30,raw_data!$F$3:$F$338,0), MATCH(data!M$3,raw_data!$A$3:$CR$3,0))</f>
        <v>5</v>
      </c>
      <c r="N30" s="20">
        <f>INDEX(raw_data!$A$3:$CR$338,MATCH(data!$B30,raw_data!$F$3:$F$338,0), MATCH(data!N$3,raw_data!$A$3:$CR$3,0))</f>
        <v>0</v>
      </c>
      <c r="O30" s="20">
        <f>INDEX(raw_data!$A$3:$CR$338,MATCH(data!$B30,raw_data!$F$3:$F$338,0), MATCH(data!O$3,raw_data!$A$3:$CR$3,0))</f>
        <v>5</v>
      </c>
      <c r="P30" s="20">
        <f>INDEX(raw_data!$A$3:$CR$338,MATCH(data!$B30,raw_data!$F$3:$F$338,0), MATCH(data!P$3,raw_data!$A$3:$CR$3,0))</f>
        <v>5</v>
      </c>
      <c r="Q30" s="20">
        <f>INDEX(raw_data!$A$3:$CR$338,MATCH(data!$B30,raw_data!$F$3:$F$338,0), MATCH(data!Q$3,raw_data!$A$3:$CR$3,0))</f>
        <v>0.2</v>
      </c>
      <c r="R30" s="20">
        <f>INDEX(raw_data!$A$3:$CR$338,MATCH(data!$B30,raw_data!$F$3:$F$338,0), MATCH(data!R$3,raw_data!$A$3:$CR$3,0))</f>
        <v>1.5</v>
      </c>
      <c r="S30" s="20">
        <f>INDEX(raw_data!$A$3:$CR$338,MATCH(data!$B30,raw_data!$F$3:$F$338,0), MATCH(data!S$3,raw_data!$A$3:$CR$3,0))</f>
        <v>1.5</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Hogan et al. (2005)</v>
      </c>
      <c r="AH30" s="20" t="str">
        <f>INDEX(raw_data!$A$3:$CR$338,MATCH(data!$B30,raw_data!$F$3:$F$338,0),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30" s="61">
        <f t="shared" si="2"/>
        <v>17.768996830715988</v>
      </c>
    </row>
    <row r="31" spans="1:37">
      <c r="A31" s="20" t="str">
        <f>INDEX(raw_data!$A$3:$CR$338,MATCH(data!$B31,raw_data!$F$3:$F$338,0), MATCH(data!A$3,raw_data!$A$3:$CR$3,0))</f>
        <v>Vaccine Preventable Diseases</v>
      </c>
      <c r="B31" s="22" t="s">
        <v>292</v>
      </c>
      <c r="C31" s="20" t="str">
        <f>INDEX(raw_data!$A$3:$CR$338,MATCH(data!$B31,raw_data!$F$3:$F$338,0), MATCH(data!C$3,raw_data!$A$3:$CR$3,0))</f>
        <v>Rotavirus vaccine</v>
      </c>
      <c r="D31" s="20" t="str">
        <f>INDEX(raw_data!$A$3:$CR$338,MATCH(data!$B31,raw_data!$F$3:$F$338,0), MATCH(data!D$3,raw_data!$A$3:$CR$3,0))</f>
        <v xml:space="preserve"> Lifetime</v>
      </c>
      <c r="E31" s="61">
        <f>INDEX(raw_data!$A$3:$CR$338,MATCH(data!$B31,raw_data!$F$3:$F$338,0), MATCH(data!E$3,raw_data!$A$3:$CR$3,0))</f>
        <v>0.18796992481203006</v>
      </c>
      <c r="F31" s="61">
        <f>INDEX(raw_data!$A$3:$CR$338,MATCH(data!$B31,raw_data!$F$3:$F$338,0), MATCH(data!F$3,raw_data!$A$3:$CR$3,0))</f>
        <v>11.411038211968993</v>
      </c>
      <c r="G31" s="61">
        <f t="shared" si="1"/>
        <v>0.11387227408495867</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4.6472684483877948</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Kim (2011); BMC Infect Dis</v>
      </c>
      <c r="AH31" s="20" t="str">
        <f>INDEX(raw_data!$A$3:$CR$338,MATCH(data!$B31,raw_data!$F$3:$F$338,0), MATCH(data!AH$3,raw_data!$A$3:$CR$3,0))</f>
        <v>Rotavirus vaccine at Int $25 per vaccinated child (70% coverage)</v>
      </c>
      <c r="AI31" s="61">
        <f t="shared" si="2"/>
        <v>60.706723287675047</v>
      </c>
    </row>
    <row r="32" spans="1:37">
      <c r="A32" s="20" t="str">
        <f>INDEX(raw_data!$A$3:$CR$338,MATCH(data!$B32,raw_data!$F$3:$F$338,0), MATCH(data!A$3,raw_data!$A$3:$CR$3,0))</f>
        <v>Vaccine Preventable Diseases</v>
      </c>
      <c r="B32" s="22" t="s">
        <v>298</v>
      </c>
      <c r="C32" s="20" t="str">
        <f>INDEX(raw_data!$A$3:$CR$338,MATCH(data!$B32,raw_data!$F$3:$F$338,0), MATCH(data!C$3,raw_data!$A$3:$CR$3,0))</f>
        <v>Measles vaccine</v>
      </c>
      <c r="D32" s="20" t="str">
        <f>INDEX(raw_data!$A$3:$CR$338,MATCH(data!$B32,raw_data!$F$3:$F$338,0), MATCH(data!D$3,raw_data!$A$3:$CR$3,0))</f>
        <v>1 Years</v>
      </c>
      <c r="E32" s="61">
        <f>INDEX(raw_data!$A$3:$CR$338,MATCH(data!$B32,raw_data!$F$3:$F$338,0), MATCH(data!E$3,raw_data!$A$3:$CR$3,0))</f>
        <v>5.6484778252246107E-3</v>
      </c>
      <c r="F32" s="61">
        <f>INDEX(raw_data!$A$3:$CR$338,MATCH(data!$B32,raw_data!$F$3:$F$338,0), MATCH(data!F$3,raw_data!$A$3:$CR$3,0))</f>
        <v>1.7358249117586051E-2</v>
      </c>
      <c r="G32" s="61">
        <f t="shared" si="1"/>
        <v>5.5357619218636619E-3</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0.70706294633196276</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Kaucley (2015); Cost Eff Resour Alloc</v>
      </c>
      <c r="AH32" s="20" t="str">
        <f>INDEX(raw_data!$A$3:$CR$338,MATCH(data!$B32,raw_data!$F$3:$F$338,0), MATCH(data!AH$3,raw_data!$A$3:$CR$3,0))</f>
        <v>Routine immunization for measles at 9 months + supplementary immunization activity every 3 years to children aged 0-5 years</v>
      </c>
      <c r="AI32" s="61">
        <f t="shared" si="2"/>
        <v>3.073084405159332</v>
      </c>
    </row>
    <row r="33" spans="1:35">
      <c r="A33" s="20" t="str">
        <f>INDEX(raw_data!$A$3:$CR$338,MATCH(data!$B33,raw_data!$F$3:$F$338,0), MATCH(data!A$3,raw_data!$A$3:$CR$3,0))</f>
        <v>Vaccine Preventable Diseases</v>
      </c>
      <c r="B33" s="22" t="s">
        <v>303</v>
      </c>
      <c r="C33" s="20" t="str">
        <f>INDEX(raw_data!$A$3:$CR$338,MATCH(data!$B33,raw_data!$F$3:$F$338,0), MATCH(data!C$3,raw_data!$A$3:$CR$3,0))</f>
        <v>DPT-Heb-Hib / Pentavalent vaccine</v>
      </c>
      <c r="D33" s="20" t="str">
        <f>INDEX(raw_data!$A$3:$CR$338,MATCH(data!$B33,raw_data!$F$3:$F$338,0), MATCH(data!D$3,raw_data!$A$3:$CR$3,0))</f>
        <v>1 year</v>
      </c>
      <c r="E33" s="61">
        <f>INDEX(raw_data!$A$3:$CR$338,MATCH(data!$B33,raw_data!$F$3:$F$338,0), MATCH(data!E$3,raw_data!$A$3:$CR$3,0))</f>
        <v>4.1748300468180384</v>
      </c>
      <c r="F33" s="61">
        <f>INDEX(raw_data!$A$3:$CR$338,MATCH(data!$B33,raw_data!$F$3:$F$338,0), MATCH(data!F$3,raw_data!$A$3:$CR$3,0))</f>
        <v>212.02896208278293</v>
      </c>
      <c r="G33" s="61">
        <f t="shared" si="1"/>
        <v>2.7980186047220457</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1.8384633872538412</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Akumu (2007); Bull World Health Organ</v>
      </c>
      <c r="AH33" s="20" t="str">
        <f>INDEX(raw_data!$A$3:$CR$338,MATCH(data!$B33,raw_data!$F$3:$F$338,0), MATCH(data!AH$3,raw_data!$A$3:$CR$3,0))</f>
        <v>Haemophilus influenzae type b (Hib) vaccine included in pentavalent vaccine with DPT (diphtheria, pertussis and tetanus) and hepatitis B vaccine</v>
      </c>
      <c r="AI33" s="61">
        <f t="shared" si="2"/>
        <v>50.78744756194007</v>
      </c>
    </row>
    <row r="34" spans="1:35">
      <c r="A34" s="20" t="str">
        <f>INDEX(raw_data!$A$3:$CR$338,MATCH(data!$B34,raw_data!$F$3:$F$338,0), MATCH(data!A$3,raw_data!$A$3:$CR$3,0))</f>
        <v>Vaccine Preventable Diseases</v>
      </c>
      <c r="B34" s="22" t="s">
        <v>310</v>
      </c>
      <c r="C34" s="20" t="str">
        <f>INDEX(raw_data!$A$3:$CR$338,MATCH(data!$B34,raw_data!$F$3:$F$338,0), MATCH(data!C$3,raw_data!$A$3:$CR$3,0))</f>
        <v>Polio vaccine</v>
      </c>
      <c r="D34" s="20" t="str">
        <f>INDEX(raw_data!$A$3:$CR$338,MATCH(data!$B34,raw_data!$F$3:$F$338,0), MATCH(data!D$3,raw_data!$A$3:$CR$3,0))</f>
        <v>1 year</v>
      </c>
      <c r="E34" s="61">
        <f>INDEX(raw_data!$A$3:$CR$338,MATCH(data!$B34,raw_data!$F$3:$F$338,0), MATCH(data!E$3,raw_data!$A$3:$CR$3,0))</f>
        <v>4.9900199600798399E-4</v>
      </c>
      <c r="F34" s="61">
        <f>INDEX(raw_data!$A$3:$CR$338,MATCH(data!$B34,raw_data!$F$3:$F$338,0), MATCH(data!F$3,raw_data!$A$3:$CR$3,0))</f>
        <v>1.018</v>
      </c>
      <c r="G34" s="61">
        <f t="shared" si="1"/>
        <v>-6.1113876143816265E-3</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0.53852466998485171</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Khan (2008)</v>
      </c>
      <c r="AH34" s="20" t="str">
        <f>INDEX(raw_data!$A$3:$CR$338,MATCH(data!$B34,raw_data!$F$3:$F$338,0), MATCH(data!AH$3,raw_data!$A$3:$CR$3,0))</f>
        <v>Introduction of Inactivated Polio Vaccine (IPV)</v>
      </c>
      <c r="AI34" s="61">
        <f t="shared" si="2"/>
        <v>2040.0720000000001</v>
      </c>
    </row>
    <row r="35" spans="1:35">
      <c r="A35" s="20" t="str">
        <f>INDEX(raw_data!$A$3:$CR$338,MATCH(data!$B35,raw_data!$F$3:$F$338,0), MATCH(data!A$3,raw_data!$A$3:$CR$3,0))</f>
        <v>Vaccine Preventable Diseases</v>
      </c>
      <c r="B35" s="22" t="s">
        <v>326</v>
      </c>
      <c r="C35" s="20" t="str">
        <f>INDEX(raw_data!$A$3:$CR$338,MATCH(data!$B35,raw_data!$F$3:$F$338,0), MATCH(data!C$3,raw_data!$A$3:$CR$3,0))</f>
        <v>BCG vaccine</v>
      </c>
      <c r="D35" s="20" t="str">
        <f>INDEX(raw_data!$A$3:$CR$338,MATCH(data!$B35,raw_data!$F$3:$F$338,0), MATCH(data!D$3,raw_data!$A$3:$CR$3,0))</f>
        <v>1 year</v>
      </c>
      <c r="E35" s="61">
        <f>INDEX(raw_data!$A$3:$CR$338,MATCH(data!$B35,raw_data!$F$3:$F$338,0), MATCH(data!E$3,raw_data!$A$3:$CR$3,0))</f>
        <v>0.11461224489795918</v>
      </c>
      <c r="F35" s="61">
        <f>INDEX(raw_data!$A$3:$CR$338,MATCH(data!$B35,raw_data!$F$3:$F$338,0), MATCH(data!F$3,raw_data!$A$3:$CR$3,0))</f>
        <v>13.06434049730237</v>
      </c>
      <c r="G35" s="61">
        <f t="shared" si="1"/>
        <v>2.9778865045346395E-2</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0.5669468053451634</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Machlaurin (2020); Vaccines</v>
      </c>
      <c r="AH35" s="20" t="str">
        <f>INDEX(raw_data!$A$3:$CR$338,MATCH(data!$B35,raw_data!$F$3:$F$338,0), MATCH(data!AH$3,raw_data!$A$3:$CR$3,0))</f>
        <v>Universal BCG vaccination</v>
      </c>
      <c r="AI35" s="61">
        <f t="shared" si="2"/>
        <v>113.98730134754561</v>
      </c>
    </row>
    <row r="36" spans="1:35">
      <c r="A36" s="20" t="str">
        <f>INDEX(raw_data!$A$3:$CR$338,MATCH(data!$B36,raw_data!$F$3:$F$338,0), MATCH(data!A$3,raw_data!$A$3:$CR$3,0))</f>
        <v>Vaccine Preventable Diseases</v>
      </c>
      <c r="B36" s="22" t="s">
        <v>327</v>
      </c>
      <c r="C36" s="20" t="str">
        <f>INDEX(raw_data!$A$3:$CR$338,MATCH(data!$B36,raw_data!$F$3:$F$338,0), MATCH(data!C$3,raw_data!$A$3:$CR$3,0))</f>
        <v>Pneumococcal vaccine</v>
      </c>
      <c r="D36" s="20" t="str">
        <f>INDEX(raw_data!$A$3:$CR$338,MATCH(data!$B36,raw_data!$F$3:$F$338,0), MATCH(data!D$3,raw_data!$A$3:$CR$3,0))</f>
        <v xml:space="preserve"> Lifetime</v>
      </c>
      <c r="E36" s="61">
        <f>INDEX(raw_data!$A$3:$CR$338,MATCH(data!$B36,raw_data!$F$3:$F$338,0), MATCH(data!E$3,raw_data!$A$3:$CR$3,0))</f>
        <v>3.5</v>
      </c>
      <c r="F36" s="61">
        <f>INDEX(raw_data!$A$3:$CR$338,MATCH(data!$B36,raw_data!$F$3:$F$338,0), MATCH(data!F$3,raw_data!$A$3:$CR$3,0))</f>
        <v>261.68533542178892</v>
      </c>
      <c r="G36" s="61">
        <f t="shared" si="1"/>
        <v>1.8007445751831888</v>
      </c>
      <c r="H36" s="87">
        <f>INDEX(raw_data!$A$3:$CR$338,MATCH(data!$B36,raw_data!$F$3:$F$338,0), MATCH(data!H$3,raw_data!$A$3:$CR$3,0))</f>
        <v>90</v>
      </c>
      <c r="I36" s="87">
        <f>INDEX(raw_data!$A$3:$CR$338,MATCH(data!$B36,raw_data!$F$3:$F$338,0), MATCH(data!I$3,raw_data!$A$3:$CR$3,0))</f>
        <v>1675582.0914499999</v>
      </c>
      <c r="J36" s="87">
        <f>INDEX(raw_data!$A$3:$CR$338,MATCH(data!$B36,raw_data!$F$3:$F$338,0), MATCH(data!J$3,raw_data!$A$3:$CR$3,0))</f>
        <v>1861757.8793888888</v>
      </c>
      <c r="K36" s="61">
        <f>INDEX(raw_data!$A$3:$CR$338,MATCH(data!$B36,raw_data!$F$3:$F$338,0), MATCH(data!K$3,raw_data!$A$3:$CR$3,0))</f>
        <v>9.2880546553776231</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Sinha (2007); Lancet</v>
      </c>
      <c r="AH36" s="20" t="str">
        <f>INDEX(raw_data!$A$3:$CR$338,MATCH(data!$B36,raw_data!$F$3:$F$338,0), MATCH(data!AH$3,raw_data!$A$3:$CR$3,0))</f>
        <v>Pneumococcal conjugate vaccination</v>
      </c>
      <c r="AI36" s="61">
        <f t="shared" si="2"/>
        <v>74.767238691939696</v>
      </c>
    </row>
    <row r="37" spans="1:35">
      <c r="A37" s="20" t="str">
        <f>INDEX(raw_data!$A$3:$CR$338,MATCH(data!$B37,raw_data!$F$3:$F$338,0), MATCH(data!A$3,raw_data!$A$3:$CR$3,0))</f>
        <v>RMNCH</v>
      </c>
      <c r="B37" s="22" t="s">
        <v>334</v>
      </c>
      <c r="C37" s="20" t="str">
        <f>INDEX(raw_data!$A$3:$CR$338,MATCH(data!$B37,raw_data!$F$3:$F$338,0), MATCH(data!C$3,raw_data!$A$3:$CR$3,0))</f>
        <v>Cervical cancer screening</v>
      </c>
      <c r="D37" s="20" t="str">
        <f>INDEX(raw_data!$A$3:$CR$338,MATCH(data!$B37,raw_data!$F$3:$F$338,0), MATCH(data!D$3,raw_data!$A$3:$CR$3,0))</f>
        <v>1 year</v>
      </c>
      <c r="E37" s="61">
        <f>INDEX(raw_data!$A$3:$CR$338,MATCH(data!$B37,raw_data!$F$3:$F$338,0), MATCH(data!E$3,raw_data!$A$3:$CR$3,0))</f>
        <v>9.3400000000000004E-4</v>
      </c>
      <c r="F37" s="61">
        <f>INDEX(raw_data!$A$3:$CR$338,MATCH(data!$B37,raw_data!$F$3:$F$338,0), MATCH(data!F$3,raw_data!$A$3:$CR$3,0))</f>
        <v>0.32863790050470698</v>
      </c>
      <c r="G37" s="61">
        <f t="shared" si="1"/>
        <v>-1.2000123409396557E-3</v>
      </c>
      <c r="H37" s="87">
        <f>INDEX(raw_data!$A$3:$CR$338,MATCH(data!$B37,raw_data!$F$3:$F$338,0), MATCH(data!H$3,raw_data!$A$3:$CR$3,0))</f>
        <v>70</v>
      </c>
      <c r="I37" s="87">
        <f>INDEX(raw_data!$A$3:$CR$338,MATCH(data!$B37,raw_data!$F$3:$F$338,0), MATCH(data!I$3,raw_data!$A$3:$CR$3,0))</f>
        <v>2968898.9469099999</v>
      </c>
      <c r="J37" s="87">
        <f>INDEX(raw_data!$A$3:$CR$338,MATCH(data!$B37,raw_data!$F$3:$F$338,0), MATCH(data!J$3,raw_data!$A$3:$CR$3,0))</f>
        <v>4241284.209871429</v>
      </c>
      <c r="K37" s="61">
        <f>INDEX(raw_data!$A$3:$CR$338,MATCH(data!$B37,raw_data!$F$3:$F$338,0), MATCH(data!K$3,raw_data!$A$3:$CR$3,0))</f>
        <v>0.3769672689893962</v>
      </c>
      <c r="L37" s="20">
        <f>INDEX(raw_data!$A$3:$CR$338,MATCH(data!$B37,raw_data!$F$3:$F$338,0), MATCH(data!L$3,raw_data!$A$3:$CR$3,0))</f>
        <v>3.5</v>
      </c>
      <c r="M37" s="20">
        <f>INDEX(raw_data!$A$3:$CR$338,MATCH(data!$B37,raw_data!$F$3:$F$338,0), MATCH(data!M$3,raw_data!$A$3:$CR$3,0))</f>
        <v>6</v>
      </c>
      <c r="N37" s="20">
        <f>INDEX(raw_data!$A$3:$CR$338,MATCH(data!$B37,raw_data!$F$3:$F$338,0), MATCH(data!N$3,raw_data!$A$3:$CR$3,0))</f>
        <v>0</v>
      </c>
      <c r="O37" s="20">
        <f>INDEX(raw_data!$A$3:$CR$338,MATCH(data!$B37,raw_data!$F$3:$F$338,0), MATCH(data!O$3,raw_data!$A$3:$CR$3,0))</f>
        <v>1</v>
      </c>
      <c r="P37" s="20">
        <f>INDEX(raw_data!$A$3:$CR$338,MATCH(data!$B37,raw_data!$F$3:$F$338,0), MATCH(data!P$3,raw_data!$A$3:$CR$3,0))</f>
        <v>4</v>
      </c>
      <c r="Q37" s="20">
        <f>INDEX(raw_data!$A$3:$CR$338,MATCH(data!$B37,raw_data!$F$3:$F$338,0), MATCH(data!Q$3,raw_data!$A$3:$CR$3,0))</f>
        <v>0</v>
      </c>
      <c r="R37" s="20">
        <f>INDEX(raw_data!$A$3:$CR$338,MATCH(data!$B37,raw_data!$F$3:$F$338,0), MATCH(data!R$3,raw_data!$A$3:$CR$3,0))</f>
        <v>0</v>
      </c>
      <c r="S37" s="20">
        <f>INDEX(raw_data!$A$3:$CR$338,MATCH(data!$B37,raw_data!$F$3:$F$338,0), MATCH(data!S$3,raw_data!$A$3:$CR$3,0))</f>
        <v>0</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Ginsberg (2012); BMJ</v>
      </c>
      <c r="AH37" s="20" t="str">
        <f>INDEX(raw_data!$A$3:$CR$338,MATCH(data!$B37,raw_data!$F$3:$F$338,0), MATCH(data!AH$3,raw_data!$A$3:$CR$3,0))</f>
        <v>Smear test for detection of cervical cancer every five years for ages 20-65 + HPV vaccine from age 12 + cancer treatment</v>
      </c>
      <c r="AI37" s="61">
        <f t="shared" si="2"/>
        <v>351.86070717848713</v>
      </c>
    </row>
    <row r="38" spans="1:35">
      <c r="A38" s="20" t="str">
        <f>INDEX(raw_data!$A$3:$CR$338,MATCH(data!$B38,raw_data!$F$3:$F$338,0), MATCH(data!A$3,raw_data!$A$3:$CR$3,0))</f>
        <v>Vaccine Preventable Diseases</v>
      </c>
      <c r="B38" s="22" t="s">
        <v>340</v>
      </c>
      <c r="C38" s="20" t="str">
        <f>INDEX(raw_data!$A$3:$CR$338,MATCH(data!$B38,raw_data!$F$3:$F$338,0), MATCH(data!C$3,raw_data!$A$3:$CR$3,0))</f>
        <v>HPV vaccine</v>
      </c>
      <c r="D38" s="20" t="str">
        <f>INDEX(raw_data!$A$3:$CR$338,MATCH(data!$B38,raw_data!$F$3:$F$338,0), MATCH(data!D$3,raw_data!$A$3:$CR$3,0))</f>
        <v>1 year</v>
      </c>
      <c r="E38" s="61">
        <f>INDEX(raw_data!$A$3:$CR$338,MATCH(data!$B38,raw_data!$F$3:$F$338,0), MATCH(data!E$3,raw_data!$A$3:$CR$3,0))</f>
        <v>3.2423208191126277E-2</v>
      </c>
      <c r="F38" s="61">
        <f>INDEX(raw_data!$A$3:$CR$338,MATCH(data!$B38,raw_data!$F$3:$F$338,0), MATCH(data!F$3,raw_data!$A$3:$CR$3,0))</f>
        <v>6.3536143344709899</v>
      </c>
      <c r="G38" s="61">
        <f t="shared" si="1"/>
        <v>-8.8340277469970349E-3</v>
      </c>
      <c r="H38" s="87">
        <f>INDEX(raw_data!$A$3:$CR$338,MATCH(data!$B38,raw_data!$F$3:$F$338,0), MATCH(data!H$3,raw_data!$A$3:$CR$3,0))</f>
        <v>80</v>
      </c>
      <c r="I38" s="87">
        <f>INDEX(raw_data!$A$3:$CR$338,MATCH(data!$B38,raw_data!$F$3:$F$338,0), MATCH(data!I$3,raw_data!$A$3:$CR$3,0))</f>
        <v>519926</v>
      </c>
      <c r="J38" s="87">
        <f>INDEX(raw_data!$A$3:$CR$338,MATCH(data!$B38,raw_data!$F$3:$F$338,0), MATCH(data!J$3,raw_data!$A$3:$CR$3,0))</f>
        <v>649907.5</v>
      </c>
      <c r="K38" s="61">
        <f>INDEX(raw_data!$A$3:$CR$338,MATCH(data!$B38,raw_data!$F$3:$F$338,0), MATCH(data!K$3,raw_data!$A$3:$CR$3,0))</f>
        <v>9.0841133683185458</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1</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Campos (2017); Int J Gynaecol Obstet</v>
      </c>
      <c r="AH38" s="20" t="str">
        <f>INDEX(raw_data!$A$3:$CR$338,MATCH(data!$B38,raw_data!$F$3:$F$338,0), MATCH(data!AH$3,raw_data!$A$3:$CR$3,0))</f>
        <v>Human papillomavirus (HPV) vaccination</v>
      </c>
      <c r="AI38" s="61">
        <f t="shared" si="2"/>
        <v>195.95884210526319</v>
      </c>
    </row>
    <row r="39" spans="1:35">
      <c r="A39" s="20" t="str">
        <f>INDEX(raw_data!$A$3:$CR$338,MATCH(data!$B39,raw_data!$F$3:$F$338,0), MATCH(data!A$3,raw_data!$A$3:$CR$3,0))</f>
        <v>Malaria</v>
      </c>
      <c r="B39" s="22" t="s">
        <v>355</v>
      </c>
      <c r="C39" s="20" t="str">
        <f>INDEX(raw_data!$A$3:$CR$338,MATCH(data!$B39,raw_data!$F$3:$F$338,0), MATCH(data!C$3,raw_data!$A$3:$CR$3,0))</f>
        <v>ITN distribution to pregnant women</v>
      </c>
      <c r="D39" s="20" t="str">
        <f>INDEX(raw_data!$A$3:$CR$338,MATCH(data!$B39,raw_data!$F$3:$F$338,0), MATCH(data!D$3,raw_data!$A$3:$CR$3,0))</f>
        <v>21 Months</v>
      </c>
      <c r="E39" s="61">
        <f>INDEX(raw_data!$A$3:$CR$338,MATCH(data!$B39,raw_data!$F$3:$F$338,0), MATCH(data!E$3,raw_data!$A$3:$CR$3,0))</f>
        <v>3.0126518739503904E-4</v>
      </c>
      <c r="F39" s="61">
        <f>INDEX(raw_data!$A$3:$CR$338,MATCH(data!$B39,raw_data!$F$3:$F$338,0), MATCH(data!F$3,raw_data!$A$3:$CR$3,0))</f>
        <v>6.7906794780372825E-3</v>
      </c>
      <c r="G39" s="61">
        <f t="shared" si="1"/>
        <v>2.5716986610908269E-4</v>
      </c>
      <c r="H39" s="87">
        <f>INDEX(raw_data!$A$3:$CR$338,MATCH(data!$B39,raw_data!$F$3:$F$338,0), MATCH(data!H$3,raw_data!$A$3:$CR$3,0))</f>
        <v>70</v>
      </c>
      <c r="I39" s="87">
        <f>INDEX(raw_data!$A$3:$CR$338,MATCH(data!$B39,raw_data!$F$3:$F$338,0), MATCH(data!I$3,raw_data!$A$3:$CR$3,0))</f>
        <v>1801611.3004600001</v>
      </c>
      <c r="J39" s="87">
        <f>INDEX(raw_data!$A$3:$CR$338,MATCH(data!$B39,raw_data!$F$3:$F$338,0), MATCH(data!J$3,raw_data!$A$3:$CR$3,0))</f>
        <v>2573730.4292285717</v>
      </c>
      <c r="K39" s="61">
        <f>INDEX(raw_data!$A$3:$CR$338,MATCH(data!$B39,raw_data!$F$3:$F$338,0), MATCH(data!K$3,raw_data!$A$3:$CR$3,0))</f>
        <v>2.9918037221380653</v>
      </c>
      <c r="L39" s="20">
        <f>INDEX(raw_data!$A$3:$CR$338,MATCH(data!$B39,raw_data!$F$3:$F$338,0), MATCH(data!L$3,raw_data!$A$3:$CR$3,0))</f>
        <v>0</v>
      </c>
      <c r="M39" s="20">
        <f>INDEX(raw_data!$A$3:$CR$338,MATCH(data!$B39,raw_data!$F$3:$F$338,0), MATCH(data!M$3,raw_data!$A$3:$CR$3,0))</f>
        <v>0</v>
      </c>
      <c r="N39" s="20">
        <f>INDEX(raw_data!$A$3:$CR$338,MATCH(data!$B39,raw_data!$F$3:$F$338,0), MATCH(data!N$3,raw_data!$A$3:$CR$3,0))</f>
        <v>0</v>
      </c>
      <c r="O39" s="20">
        <f>INDEX(raw_data!$A$3:$CR$338,MATCH(data!$B39,raw_data!$F$3:$F$338,0), MATCH(data!O$3,raw_data!$A$3:$CR$3,0))</f>
        <v>0</v>
      </c>
      <c r="P39" s="20">
        <f>INDEX(raw_data!$A$3:$CR$338,MATCH(data!$B39,raw_data!$F$3:$F$338,0), MATCH(data!P$3,raw_data!$A$3:$CR$3,0))</f>
        <v>1</v>
      </c>
      <c r="Q39" s="20">
        <f>INDEX(raw_data!$A$3:$CR$338,MATCH(data!$B39,raw_data!$F$3:$F$338,0), MATCH(data!Q$3,raw_data!$A$3:$CR$3,0))</f>
        <v>0</v>
      </c>
      <c r="R39" s="20">
        <f>INDEX(raw_data!$A$3:$CR$338,MATCH(data!$B39,raw_data!$F$3:$F$338,0), MATCH(data!R$3,raw_data!$A$3:$CR$3,0))</f>
        <v>0</v>
      </c>
      <c r="S39" s="20">
        <f>INDEX(raw_data!$A$3:$CR$338,MATCH(data!$B39,raw_data!$F$3:$F$338,0), MATCH(data!S$3,raw_data!$A$3:$CR$3,0))</f>
        <v>1</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Becker-Dreps (2009); Am J Trop Med Hyg</v>
      </c>
      <c r="AH39" s="20" t="str">
        <f>INDEX(raw_data!$A$3:$CR$338,MATCH(data!$B39,raw_data!$F$3:$F$338,0), MATCH(data!AH$3,raw_data!$A$3:$CR$3,0))</f>
        <v>Long-lasting insecticide-treated bed nets (ITNs) + information on correct use and malaria transmission</v>
      </c>
      <c r="AI39" s="61">
        <f t="shared" si="2"/>
        <v>22.540538243912298</v>
      </c>
    </row>
    <row r="40" spans="1:35">
      <c r="A40" s="20" t="str">
        <f>INDEX(raw_data!$A$3:$CR$338,MATCH(data!$B40,raw_data!$F$3:$F$338,0), MATCH(data!A$3,raw_data!$A$3:$CR$3,0))</f>
        <v>Malaria</v>
      </c>
      <c r="B40" s="22" t="s">
        <v>363</v>
      </c>
      <c r="C40" s="20" t="str">
        <f>INDEX(raw_data!$A$3:$CR$338,MATCH(data!$B40,raw_data!$F$3:$F$338,0), MATCH(data!C$3,raw_data!$A$3:$CR$3,0))</f>
        <v>IPT (pregnant women)</v>
      </c>
      <c r="D40" s="20" t="str">
        <f>INDEX(raw_data!$A$3:$CR$338,MATCH(data!$B40,raw_data!$F$3:$F$338,0), MATCH(data!D$3,raw_data!$A$3:$CR$3,0))</f>
        <v>1 year</v>
      </c>
      <c r="E40" s="61">
        <f>INDEX(raw_data!$A$3:$CR$338,MATCH(data!$B40,raw_data!$F$3:$F$338,0), MATCH(data!E$3,raw_data!$A$3:$CR$3,0))</f>
        <v>1.7834521637213367E-3</v>
      </c>
      <c r="F40" s="61">
        <f>INDEX(raw_data!$A$3:$CR$338,MATCH(data!$B40,raw_data!$F$3:$F$338,0), MATCH(data!F$3,raw_data!$A$3:$CR$3,0))</f>
        <v>0.34557451874239431</v>
      </c>
      <c r="G40" s="61">
        <f t="shared" si="1"/>
        <v>-4.6053821772278221E-4</v>
      </c>
      <c r="H40" s="87">
        <f>INDEX(raw_data!$A$3:$CR$338,MATCH(data!$B40,raw_data!$F$3:$F$338,0), MATCH(data!H$3,raw_data!$A$3:$CR$3,0))</f>
        <v>41</v>
      </c>
      <c r="I40" s="87">
        <f>INDEX(raw_data!$A$3:$CR$338,MATCH(data!$B40,raw_data!$F$3:$F$338,0), MATCH(data!I$3,raw_data!$A$3:$CR$3,0))</f>
        <v>1055229.4759800001</v>
      </c>
      <c r="J40" s="87">
        <f>INDEX(raw_data!$A$3:$CR$338,MATCH(data!$B40,raw_data!$F$3:$F$338,0), MATCH(data!J$3,raw_data!$A$3:$CR$3,0))</f>
        <v>2573730.4292195127</v>
      </c>
      <c r="K40" s="61">
        <f>INDEX(raw_data!$A$3:$CR$338,MATCH(data!$B40,raw_data!$F$3:$F$338,0), MATCH(data!K$3,raw_data!$A$3:$CR$3,0))</f>
        <v>5.9836074442761303E-2</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0</v>
      </c>
      <c r="P40" s="20">
        <f>INDEX(raw_data!$A$3:$CR$338,MATCH(data!$B40,raw_data!$F$3:$F$338,0), MATCH(data!P$3,raw_data!$A$3:$CR$3,0))</f>
        <v>1</v>
      </c>
      <c r="Q40" s="20">
        <f>INDEX(raw_data!$A$3:$CR$338,MATCH(data!$B40,raw_data!$F$3:$F$338,0), MATCH(data!Q$3,raw_data!$A$3:$CR$3,0))</f>
        <v>0</v>
      </c>
      <c r="R40" s="20">
        <f>INDEX(raw_data!$A$3:$CR$338,MATCH(data!$B40,raw_data!$F$3:$F$338,0), MATCH(data!R$3,raw_data!$A$3:$CR$3,0))</f>
        <v>0</v>
      </c>
      <c r="S40" s="20">
        <f>INDEX(raw_data!$A$3:$CR$338,MATCH(data!$B40,raw_data!$F$3:$F$338,0), MATCH(data!S$3,raw_data!$A$3:$CR$3,0))</f>
        <v>1</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Morel (2005); BMJ</v>
      </c>
      <c r="AH40" s="20" t="str">
        <f>INDEX(raw_data!$A$3:$CR$338,MATCH(data!$B40,raw_data!$F$3:$F$338,0), MATCH(data!AH$3,raw_data!$A$3:$CR$3,0))</f>
        <v>Intermittent presumptive treatment with sulfadoxine-pyrimethamine in pregnancy for malaria 95% coverage</v>
      </c>
      <c r="AI40" s="61">
        <f t="shared" si="2"/>
        <v>193.76719251124817</v>
      </c>
    </row>
    <row r="41" spans="1:35">
      <c r="A41" s="20" t="str">
        <f>INDEX(raw_data!$A$3:$CR$338,MATCH(data!$B41,raw_data!$F$3:$F$338,0), MATCH(data!A$3,raw_data!$A$3:$CR$3,0))</f>
        <v>Malaria</v>
      </c>
      <c r="B41" s="22" t="s">
        <v>373</v>
      </c>
      <c r="C41" s="20" t="str">
        <f>INDEX(raw_data!$A$3:$CR$338,MATCH(data!$B41,raw_data!$F$3:$F$338,0), MATCH(data!C$3,raw_data!$A$3:$CR$3,0))</f>
        <v>Indoor residual spray and LLINs</v>
      </c>
      <c r="D41" s="20" t="str">
        <f>INDEX(raw_data!$A$3:$CR$338,MATCH(data!$B41,raw_data!$F$3:$F$338,0), MATCH(data!D$3,raw_data!$A$3:$CR$3,0))</f>
        <v>5 Years</v>
      </c>
      <c r="E41" s="61">
        <f>INDEX(raw_data!$A$3:$CR$338,MATCH(data!$B41,raw_data!$F$3:$F$338,0), MATCH(data!E$3,raw_data!$A$3:$CR$3,0))</f>
        <v>0.76270000000000016</v>
      </c>
      <c r="F41" s="61">
        <f>INDEX(raw_data!$A$3:$CR$338,MATCH(data!$B41,raw_data!$F$3:$F$338,0), MATCH(data!F$3,raw_data!$A$3:$CR$3,0))</f>
        <v>6.2788972420000002</v>
      </c>
      <c r="G41" s="61">
        <f t="shared" si="1"/>
        <v>0.7219279399870131</v>
      </c>
      <c r="H41" s="87">
        <f>INDEX(raw_data!$A$3:$CR$338,MATCH(data!$B41,raw_data!$F$3:$F$338,0), MATCH(data!H$3,raw_data!$A$3:$CR$3,0))</f>
        <v>70</v>
      </c>
      <c r="I41" s="87">
        <f>INDEX(raw_data!$A$3:$CR$338,MATCH(data!$B41,raw_data!$F$3:$F$338,0), MATCH(data!I$3,raw_data!$A$3:$CR$3,0))</f>
        <v>1996802.95734</v>
      </c>
      <c r="J41" s="87">
        <f>INDEX(raw_data!$A$3:$CR$338,MATCH(data!$B41,raw_data!$F$3:$F$338,0), MATCH(data!J$3,raw_data!$A$3:$CR$3,0))</f>
        <v>2852575.6533428575</v>
      </c>
      <c r="K41" s="61">
        <f>INDEX(raw_data!$A$3:$CR$338,MATCH(data!$B41,raw_data!$F$3:$F$338,0), MATCH(data!K$3,raw_data!$A$3:$CR$3,0))</f>
        <v>9.25</v>
      </c>
      <c r="L41" s="20">
        <f>INDEX(raw_data!$A$3:$CR$338,MATCH(data!$B41,raw_data!$F$3:$F$338,0), MATCH(data!L$3,raw_data!$A$3:$CR$3,0))</f>
        <v>0</v>
      </c>
      <c r="M41" s="20">
        <f>INDEX(raw_data!$A$3:$CR$338,MATCH(data!$B41,raw_data!$F$3:$F$338,0), MATCH(data!M$3,raw_data!$A$3:$CR$3,0))</f>
        <v>0</v>
      </c>
      <c r="N41" s="20">
        <f>INDEX(raw_data!$A$3:$CR$338,MATCH(data!$B41,raw_data!$F$3:$F$338,0), MATCH(data!N$3,raw_data!$A$3:$CR$3,0))</f>
        <v>0</v>
      </c>
      <c r="O41" s="20">
        <f>INDEX(raw_data!$A$3:$CR$338,MATCH(data!$B41,raw_data!$F$3:$F$338,0), MATCH(data!O$3,raw_data!$A$3:$CR$3,0))</f>
        <v>0</v>
      </c>
      <c r="P41" s="20">
        <f>INDEX(raw_data!$A$3:$CR$338,MATCH(data!$B41,raw_data!$F$3:$F$338,0), MATCH(data!P$3,raw_data!$A$3:$CR$3,0))</f>
        <v>1</v>
      </c>
      <c r="Q41" s="20">
        <f>INDEX(raw_data!$A$3:$CR$338,MATCH(data!$B41,raw_data!$F$3:$F$338,0), MATCH(data!Q$3,raw_data!$A$3:$CR$3,0))</f>
        <v>0</v>
      </c>
      <c r="R41" s="20">
        <f>INDEX(raw_data!$A$3:$CR$338,MATCH(data!$B41,raw_data!$F$3:$F$338,0), MATCH(data!R$3,raw_data!$A$3:$CR$3,0))</f>
        <v>0</v>
      </c>
      <c r="S41" s="20">
        <f>INDEX(raw_data!$A$3:$CR$338,MATCH(data!$B41,raw_data!$F$3:$F$338,0), MATCH(data!S$3,raw_data!$A$3:$CR$3,0))</f>
        <v>0</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Stuckey (2014); PLoS One</v>
      </c>
      <c r="AH41" s="20" t="str">
        <f>INDEX(raw_data!$A$3:$CR$338,MATCH(data!$B41,raw_data!$F$3:$F$338,0), MATCH(data!AH$3,raw_data!$A$3:$CR$3,0))</f>
        <v>Long lasting insecticide treated net (LLIN) (80% coverage) and indoor residual spraying (IRS) (90% coverage)</v>
      </c>
      <c r="AI41" s="61">
        <f t="shared" si="2"/>
        <v>8.2324599999999979</v>
      </c>
    </row>
    <row r="42" spans="1:35">
      <c r="A42" s="20" t="str">
        <f>INDEX(raw_data!$A$3:$CR$338,MATCH(data!$B42,raw_data!$F$3:$F$338,0), MATCH(data!A$3,raw_data!$A$3:$CR$3,0))</f>
        <v>Malaria</v>
      </c>
      <c r="B42" s="22" t="s">
        <v>405</v>
      </c>
      <c r="C42" s="20" t="str">
        <f>INDEX(raw_data!$A$3:$CR$338,MATCH(data!$B42,raw_data!$F$3:$F$338,0), MATCH(data!C$3,raw_data!$A$3:$CR$3,0))</f>
        <v>Case management with artemisinin based combination therapy (80% coverage)</v>
      </c>
      <c r="D42" s="20" t="str">
        <f>INDEX(raw_data!$A$3:$CR$338,MATCH(data!$B42,raw_data!$F$3:$F$338,0), MATCH(data!D$3,raw_data!$A$3:$CR$3,0))</f>
        <v>1 year</v>
      </c>
      <c r="E42" s="61">
        <f>INDEX(raw_data!$A$3:$CR$338,MATCH(data!$B42,raw_data!$F$3:$F$338,0), MATCH(data!E$3,raw_data!$A$3:$CR$3,0))</f>
        <v>1.5653339582855353E-2</v>
      </c>
      <c r="F42" s="61">
        <f>INDEX(raw_data!$A$3:$CR$338,MATCH(data!$B42,raw_data!$F$3:$F$338,0), MATCH(data!F$3,raw_data!$A$3:$CR$3,0))</f>
        <v>0.33102391087782185</v>
      </c>
      <c r="G42" s="61">
        <f t="shared" si="1"/>
        <v>1.3503833668064302E-2</v>
      </c>
      <c r="H42" s="87">
        <f>INDEX(raw_data!$A$3:$CR$338,MATCH(data!$B42,raw_data!$F$3:$F$338,0), MATCH(data!H$3,raw_data!$A$3:$CR$3,0))</f>
        <v>100</v>
      </c>
      <c r="I42" s="87">
        <f>INDEX(raw_data!$A$3:$CR$338,MATCH(data!$B42,raw_data!$F$3:$F$338,0), MATCH(data!I$3,raw_data!$A$3:$CR$3,0))</f>
        <v>25302307.680659998</v>
      </c>
      <c r="J42" s="87">
        <f>INDEX(raw_data!$A$3:$CR$338,MATCH(data!$B42,raw_data!$F$3:$F$338,0), MATCH(data!J$3,raw_data!$A$3:$CR$3,0))</f>
        <v>25302307.680659998</v>
      </c>
      <c r="K42" s="61">
        <f>INDEX(raw_data!$A$3:$CR$338,MATCH(data!$B42,raw_data!$F$3:$F$338,0), MATCH(data!K$3,raw_data!$A$3:$CR$3,0))</f>
        <v>2.5430331638173551</v>
      </c>
      <c r="L42" s="20">
        <f>INDEX(raw_data!$A$3:$CR$338,MATCH(data!$B42,raw_data!$F$3:$F$338,0), MATCH(data!L$3,raw_data!$A$3:$CR$3,0))</f>
        <v>3.5</v>
      </c>
      <c r="M42" s="20">
        <f>INDEX(raw_data!$A$3:$CR$338,MATCH(data!$B42,raw_data!$F$3:$F$338,0), MATCH(data!M$3,raw_data!$A$3:$CR$3,0))</f>
        <v>6</v>
      </c>
      <c r="N42" s="20">
        <f>INDEX(raw_data!$A$3:$CR$338,MATCH(data!$B42,raw_data!$F$3:$F$338,0), MATCH(data!N$3,raw_data!$A$3:$CR$3,0))</f>
        <v>0</v>
      </c>
      <c r="O42" s="20">
        <f>INDEX(raw_data!$A$3:$CR$338,MATCH(data!$B42,raw_data!$F$3:$F$338,0), MATCH(data!O$3,raw_data!$A$3:$CR$3,0))</f>
        <v>1</v>
      </c>
      <c r="P42" s="20">
        <f>INDEX(raw_data!$A$3:$CR$338,MATCH(data!$B42,raw_data!$F$3:$F$338,0), MATCH(data!P$3,raw_data!$A$3:$CR$3,0))</f>
        <v>4</v>
      </c>
      <c r="Q42" s="20">
        <f>INDEX(raw_data!$A$3:$CR$338,MATCH(data!$B42,raw_data!$F$3:$F$338,0), MATCH(data!Q$3,raw_data!$A$3:$CR$3,0))</f>
        <v>0</v>
      </c>
      <c r="R42" s="20">
        <f>INDEX(raw_data!$A$3:$CR$338,MATCH(data!$B42,raw_data!$F$3:$F$338,0), MATCH(data!R$3,raw_data!$A$3:$CR$3,0))</f>
        <v>0</v>
      </c>
      <c r="S42" s="20">
        <f>INDEX(raw_data!$A$3:$CR$338,MATCH(data!$B42,raw_data!$F$3:$F$338,0), MATCH(data!S$3,raw_data!$A$3:$CR$3,0))</f>
        <v>0</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Morel (2005); BMJ</v>
      </c>
      <c r="AH42" s="20" t="str">
        <f>INDEX(raw_data!$A$3:$CR$338,MATCH(data!$B42,raw_data!$F$3:$F$338,0), MATCH(data!AH$3,raw_data!$A$3:$CR$3,0))</f>
        <v>Case management with artemisinin based combination therapy (80% coverage)</v>
      </c>
      <c r="AI42" s="61">
        <f t="shared" si="2"/>
        <v>21.147174960695459</v>
      </c>
    </row>
    <row r="43" spans="1:35">
      <c r="A43" s="20" t="str">
        <f>INDEX(raw_data!$A$3:$CR$338,MATCH(data!$B43,raw_data!$F$3:$F$338,0), MATCH(data!A$3,raw_data!$A$3:$CR$3,0))</f>
        <v>Malaria</v>
      </c>
      <c r="B43" s="22" t="s">
        <v>425</v>
      </c>
      <c r="C43" s="20" t="str">
        <f>INDEX(raw_data!$A$3:$CR$338,MATCH(data!$B43,raw_data!$F$3:$F$338,0), MATCH(data!C$3,raw_data!$A$3:$CR$3,0))</f>
        <v>Home management of fevers using antimalarial (artesunate- amodiaquine AAQ) - under 5</v>
      </c>
      <c r="D43" s="20" t="str">
        <f>INDEX(raw_data!$A$3:$CR$338,MATCH(data!$B43,raw_data!$F$3:$F$338,0), MATCH(data!D$3,raw_data!$A$3:$CR$3,0))</f>
        <v>3 Years</v>
      </c>
      <c r="E43" s="61">
        <f>INDEX(raw_data!$A$3:$CR$338,MATCH(data!$B43,raw_data!$F$3:$F$338,0), MATCH(data!E$3,raw_data!$A$3:$CR$3,0))</f>
        <v>3.0923886007400765</v>
      </c>
      <c r="F43" s="61">
        <f>INDEX(raw_data!$A$3:$CR$338,MATCH(data!$B43,raw_data!$F$3:$F$338,0), MATCH(data!F$3,raw_data!$A$3:$CR$3,0))</f>
        <v>251.40397038198773</v>
      </c>
      <c r="G43" s="61">
        <f t="shared" si="1"/>
        <v>1.4598952865713251</v>
      </c>
      <c r="H43" s="87">
        <f>INDEX(raw_data!$A$3:$CR$338,MATCH(data!$B43,raw_data!$F$3:$F$338,0), MATCH(data!H$3,raw_data!$A$3:$CR$3,0))</f>
        <v>87</v>
      </c>
      <c r="I43" s="87">
        <f>INDEX(raw_data!$A$3:$CR$338,MATCH(data!$B43,raw_data!$F$3:$F$338,0), MATCH(data!I$3,raw_data!$A$3:$CR$3,0))</f>
        <v>2101920.9733156832</v>
      </c>
      <c r="J43" s="87">
        <f>INDEX(raw_data!$A$3:$CR$338,MATCH(data!$B43,raw_data!$F$3:$F$338,0), MATCH(data!J$3,raw_data!$A$3:$CR$3,0))</f>
        <v>2416001.1187536586</v>
      </c>
      <c r="K43" s="61">
        <f>INDEX(raw_data!$A$3:$CR$338,MATCH(data!$B43,raw_data!$F$3:$F$338,0), MATCH(data!K$3,raw_data!$A$3:$CR$3,0))</f>
        <v>2.5430331638173551</v>
      </c>
      <c r="L43" s="20">
        <f>INDEX(raw_data!$A$3:$CR$338,MATCH(data!$B43,raw_data!$F$3:$F$338,0), MATCH(data!L$3,raw_data!$A$3:$CR$3,0))</f>
        <v>0</v>
      </c>
      <c r="M43" s="20">
        <f>INDEX(raw_data!$A$3:$CR$338,MATCH(data!$B43,raw_data!$F$3:$F$338,0), MATCH(data!M$3,raw_data!$A$3:$CR$3,0))</f>
        <v>0</v>
      </c>
      <c r="N43" s="20">
        <f>INDEX(raw_data!$A$3:$CR$338,MATCH(data!$B43,raw_data!$F$3:$F$338,0), MATCH(data!N$3,raw_data!$A$3:$CR$3,0))</f>
        <v>0</v>
      </c>
      <c r="O43" s="20">
        <f>INDEX(raw_data!$A$3:$CR$338,MATCH(data!$B43,raw_data!$F$3:$F$338,0), MATCH(data!O$3,raw_data!$A$3:$CR$3,0))</f>
        <v>3.5</v>
      </c>
      <c r="P43" s="20">
        <f>INDEX(raw_data!$A$3:$CR$338,MATCH(data!$B43,raw_data!$F$3:$F$338,0), MATCH(data!P$3,raw_data!$A$3:$CR$3,0))</f>
        <v>3.5</v>
      </c>
      <c r="Q43" s="20">
        <f>INDEX(raw_data!$A$3:$CR$338,MATCH(data!$B43,raw_data!$F$3:$F$338,0), MATCH(data!Q$3,raw_data!$A$3:$CR$3,0))</f>
        <v>0</v>
      </c>
      <c r="R43" s="20">
        <f>INDEX(raw_data!$A$3:$CR$338,MATCH(data!$B43,raw_data!$F$3:$F$338,0), MATCH(data!R$3,raw_data!$A$3:$CR$3,0))</f>
        <v>0.8</v>
      </c>
      <c r="S43" s="20">
        <f>INDEX(raw_data!$A$3:$CR$338,MATCH(data!$B43,raw_data!$F$3:$F$338,0), MATCH(data!S$3,raw_data!$A$3:$CR$3,0))</f>
        <v>0.8</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Nonvignon (2012); Trop Med Int Health</v>
      </c>
      <c r="AH43" s="20" t="str">
        <f>INDEX(raw_data!$A$3:$CR$338,MATCH(data!$B43,raw_data!$F$3:$F$338,0), MATCH(data!AH$3,raw_data!$A$3:$CR$3,0))</f>
        <v>Febrile children 2–59 months received artesunate–amodiaquine when taken to community health workers (CHWs) by their caregivers and diagnosed of having uncomplicated fever</v>
      </c>
      <c r="AI43" s="61">
        <f t="shared" si="2"/>
        <v>81.297664310954076</v>
      </c>
    </row>
    <row r="44" spans="1:35">
      <c r="A44" s="20" t="str">
        <f>INDEX(raw_data!$A$3:$CR$338,MATCH(data!$B44,raw_data!$F$3:$F$338,0), MATCH(data!A$3,raw_data!$A$3:$CR$3,0))</f>
        <v>Malaria</v>
      </c>
      <c r="B44" s="22" t="s">
        <v>436</v>
      </c>
      <c r="C44" s="20" t="str">
        <f>INDEX(raw_data!$A$3:$CR$338,MATCH(data!$B44,raw_data!$F$3:$F$338,0), MATCH(data!C$3,raw_data!$A$3:$CR$3,0))</f>
        <v>Complicated (children, injectable artesunate)</v>
      </c>
      <c r="D44" s="20" t="str">
        <f>INDEX(raw_data!$A$3:$CR$338,MATCH(data!$B44,raw_data!$F$3:$F$338,0), MATCH(data!D$3,raw_data!$A$3:$CR$3,0))</f>
        <v>1 year</v>
      </c>
      <c r="E44" s="61">
        <f>INDEX(raw_data!$A$3:$CR$338,MATCH(data!$B44,raw_data!$F$3:$F$338,0), MATCH(data!E$3,raw_data!$A$3:$CR$3,0))</f>
        <v>0.7</v>
      </c>
      <c r="F44" s="61">
        <f>INDEX(raw_data!$A$3:$CR$338,MATCH(data!$B44,raw_data!$F$3:$F$338,0), MATCH(data!F$3,raw_data!$A$3:$CR$3,0))</f>
        <v>3.5759999999999996</v>
      </c>
      <c r="G44" s="61">
        <f t="shared" si="1"/>
        <v>0.6767792207792207</v>
      </c>
      <c r="H44" s="87">
        <f>INDEX(raw_data!$A$3:$CR$338,MATCH(data!$B44,raw_data!$F$3:$F$338,0), MATCH(data!H$3,raw_data!$A$3:$CR$3,0))</f>
        <v>100</v>
      </c>
      <c r="I44" s="87">
        <f>INDEX(raw_data!$A$3:$CR$338,MATCH(data!$B44,raw_data!$F$3:$F$338,0), MATCH(data!I$3,raw_data!$A$3:$CR$3,0))</f>
        <v>27946.856000000011</v>
      </c>
      <c r="J44" s="87">
        <f>INDEX(raw_data!$A$3:$CR$338,MATCH(data!$B44,raw_data!$F$3:$F$338,0), MATCH(data!J$3,raw_data!$A$3:$CR$3,0))</f>
        <v>27946.856000000011</v>
      </c>
      <c r="K44" s="61">
        <f>INDEX(raw_data!$A$3:$CR$338,MATCH(data!$B44,raw_data!$F$3:$F$338,0), MATCH(data!K$3,raw_data!$A$3:$CR$3,0))</f>
        <v>12.887247752786616</v>
      </c>
      <c r="L44" s="20">
        <f>INDEX(raw_data!$A$3:$CR$338,MATCH(data!$B44,raw_data!$F$3:$F$338,0), MATCH(data!L$3,raw_data!$A$3:$CR$3,0))</f>
        <v>5</v>
      </c>
      <c r="M44" s="20">
        <f>INDEX(raw_data!$A$3:$CR$338,MATCH(data!$B44,raw_data!$F$3:$F$338,0), MATCH(data!M$3,raw_data!$A$3:$CR$3,0))</f>
        <v>6</v>
      </c>
      <c r="N44" s="20">
        <f>INDEX(raw_data!$A$3:$CR$338,MATCH(data!$B44,raw_data!$F$3:$F$338,0), MATCH(data!N$3,raw_data!$A$3:$CR$3,0))</f>
        <v>0</v>
      </c>
      <c r="O44" s="20">
        <f>INDEX(raw_data!$A$3:$CR$338,MATCH(data!$B44,raw_data!$F$3:$F$338,0), MATCH(data!O$3,raw_data!$A$3:$CR$3,0))</f>
        <v>3.5</v>
      </c>
      <c r="P44" s="20">
        <f>INDEX(raw_data!$A$3:$CR$338,MATCH(data!$B44,raw_data!$F$3:$F$338,0), MATCH(data!P$3,raw_data!$A$3:$CR$3,0))</f>
        <v>3.5</v>
      </c>
      <c r="Q44" s="20">
        <f>INDEX(raw_data!$A$3:$CR$338,MATCH(data!$B44,raw_data!$F$3:$F$338,0), MATCH(data!Q$3,raw_data!$A$3:$CR$3,0))</f>
        <v>0</v>
      </c>
      <c r="R44" s="20">
        <f>INDEX(raw_data!$A$3:$CR$338,MATCH(data!$B44,raw_data!$F$3:$F$338,0), MATCH(data!R$3,raw_data!$A$3:$CR$3,0))</f>
        <v>0.8</v>
      </c>
      <c r="S44" s="20">
        <f>INDEX(raw_data!$A$3:$CR$338,MATCH(data!$B44,raw_data!$F$3:$F$338,0), MATCH(data!S$3,raw_data!$A$3:$CR$3,0))</f>
        <v>0.8</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Lubell (2011); Bull World Health Organ</v>
      </c>
      <c r="AH44" s="20" t="str">
        <f>INDEX(raw_data!$A$3:$CR$338,MATCH(data!$B44,raw_data!$F$3:$F$338,0), MATCH(data!AH$3,raw_data!$A$3:$CR$3,0))</f>
        <v>Parental artesunate</v>
      </c>
      <c r="AI44" s="61">
        <f t="shared" si="2"/>
        <v>5.1085714285714285</v>
      </c>
    </row>
    <row r="45" spans="1:35">
      <c r="A45" s="20" t="str">
        <f>INDEX(raw_data!$A$3:$CR$338,MATCH(data!$B45,raw_data!$F$3:$F$338,0), MATCH(data!A$3,raw_data!$A$3:$CR$3,0))</f>
        <v>Malaria</v>
      </c>
      <c r="B45" s="22" t="s">
        <v>445</v>
      </c>
      <c r="C45" s="20" t="str">
        <f>INDEX(raw_data!$A$3:$CR$338,MATCH(data!$B45,raw_data!$F$3:$F$338,0), MATCH(data!C$3,raw_data!$A$3:$CR$3,0))</f>
        <v>Intermittent preventive treatment in infants (IPTi) using 3 days of amodiaquine-artesunate (AQ3-AS3) against clinical malaria; at 2, 3, and 9 months.</v>
      </c>
      <c r="D45" s="20" t="str">
        <f>INDEX(raw_data!$A$3:$CR$338,MATCH(data!$B45,raw_data!$F$3:$F$338,0), MATCH(data!D$3,raw_data!$A$3:$CR$3,0))</f>
        <v>1 year</v>
      </c>
      <c r="E45" s="61">
        <f>INDEX(raw_data!$A$3:$CR$338,MATCH(data!$B45,raw_data!$F$3:$F$338,0), MATCH(data!E$3,raw_data!$A$3:$CR$3,0))</f>
        <v>0.158</v>
      </c>
      <c r="F45" s="61">
        <f>INDEX(raw_data!$A$3:$CR$338,MATCH(data!$B45,raw_data!$F$3:$F$338,0), MATCH(data!F$3,raw_data!$A$3:$CR$3,0))</f>
        <v>1.5338520000000002</v>
      </c>
      <c r="G45" s="61">
        <f t="shared" si="1"/>
        <v>0.14803992207792208</v>
      </c>
      <c r="H45" s="87">
        <f>INDEX(raw_data!$A$3:$CR$338,MATCH(data!$B45,raw_data!$F$3:$F$338,0), MATCH(data!H$3,raw_data!$A$3:$CR$3,0))</f>
        <v>41</v>
      </c>
      <c r="I45" s="87">
        <f>INDEX(raw_data!$A$3:$CR$338,MATCH(data!$B45,raw_data!$F$3:$F$338,0), MATCH(data!I$3,raw_data!$A$3:$CR$3,0))</f>
        <v>3301868.19563</v>
      </c>
      <c r="J45" s="87">
        <f>INDEX(raw_data!$A$3:$CR$338,MATCH(data!$B45,raw_data!$F$3:$F$338,0), MATCH(data!J$3,raw_data!$A$3:$CR$3,0))</f>
        <v>8053337.0625121957</v>
      </c>
      <c r="K45" s="61">
        <f>INDEX(raw_data!$A$3:$CR$338,MATCH(data!$B45,raw_data!$F$3:$F$338,0), MATCH(data!K$3,raw_data!$A$3:$CR$3,0))</f>
        <v>1.244</v>
      </c>
      <c r="L45" s="20">
        <f>INDEX(raw_data!$A$3:$CR$338,MATCH(data!$B45,raw_data!$F$3:$F$338,0), MATCH(data!L$3,raw_data!$A$3:$CR$3,0))</f>
        <v>5</v>
      </c>
      <c r="M45" s="20">
        <f>INDEX(raw_data!$A$3:$CR$338,MATCH(data!$B45,raw_data!$F$3:$F$338,0), MATCH(data!M$3,raw_data!$A$3:$CR$3,0))</f>
        <v>6</v>
      </c>
      <c r="N45" s="20">
        <f>INDEX(raw_data!$A$3:$CR$338,MATCH(data!$B45,raw_data!$F$3:$F$338,0), MATCH(data!N$3,raw_data!$A$3:$CR$3,0))</f>
        <v>0</v>
      </c>
      <c r="O45" s="20">
        <f>INDEX(raw_data!$A$3:$CR$338,MATCH(data!$B45,raw_data!$F$3:$F$338,0), MATCH(data!O$3,raw_data!$A$3:$CR$3,0))</f>
        <v>3.5</v>
      </c>
      <c r="P45" s="20">
        <f>INDEX(raw_data!$A$3:$CR$338,MATCH(data!$B45,raw_data!$F$3:$F$338,0), MATCH(data!P$3,raw_data!$A$3:$CR$3,0))</f>
        <v>3.5</v>
      </c>
      <c r="Q45" s="20">
        <f>INDEX(raw_data!$A$3:$CR$338,MATCH(data!$B45,raw_data!$F$3:$F$338,0), MATCH(data!Q$3,raw_data!$A$3:$CR$3,0))</f>
        <v>0</v>
      </c>
      <c r="R45" s="20">
        <f>INDEX(raw_data!$A$3:$CR$338,MATCH(data!$B45,raw_data!$F$3:$F$338,0), MATCH(data!R$3,raw_data!$A$3:$CR$3,0))</f>
        <v>0.8</v>
      </c>
      <c r="S45" s="20">
        <f>INDEX(raw_data!$A$3:$CR$338,MATCH(data!$B45,raw_data!$F$3:$F$338,0), MATCH(data!S$3,raw_data!$A$3:$CR$3,0))</f>
        <v>0.8</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Conteh (2010); PLoS One</v>
      </c>
      <c r="AH45" s="20" t="str">
        <f>INDEX(raw_data!$A$3:$CR$338,MATCH(data!$B45,raw_data!$F$3:$F$338,0), MATCH(data!AH$3,raw_data!$A$3:$CR$3,0))</f>
        <v>Intermittent preventive treatment in infants (IPTi) using 3 days of amodiaquine-artesunate (AQ3-AS3) against clinical malaria; at 2, 3, and 9 months.</v>
      </c>
      <c r="AI45" s="61">
        <f t="shared" si="2"/>
        <v>9.7079240506329132</v>
      </c>
    </row>
    <row r="46" spans="1:35">
      <c r="A46" s="20" t="str">
        <f>INDEX(raw_data!$A$3:$CR$338,MATCH(data!$B46,raw_data!$F$3:$F$338,0), MATCH(data!A$3,raw_data!$A$3:$CR$3,0))</f>
        <v>TB</v>
      </c>
      <c r="B46" s="22" t="s">
        <v>454</v>
      </c>
      <c r="C46" s="20" t="str">
        <f>INDEX(raw_data!$A$3:$CR$338,MATCH(data!$B46,raw_data!$F$3:$F$338,0), MATCH(data!C$3,raw_data!$A$3:$CR$3,0))</f>
        <v>Isonized Preventive Therapy for children in contact with TB patients</v>
      </c>
      <c r="D46" s="20" t="str">
        <f>INDEX(raw_data!$A$3:$CR$338,MATCH(data!$B46,raw_data!$F$3:$F$338,0), MATCH(data!D$3,raw_data!$A$3:$CR$3,0))</f>
        <v>1 year</v>
      </c>
      <c r="E46" s="61">
        <f>INDEX(raw_data!$A$3:$CR$338,MATCH(data!$B46,raw_data!$F$3:$F$338,0), MATCH(data!E$3,raw_data!$A$3:$CR$3,0))</f>
        <v>0.47073353681261659</v>
      </c>
      <c r="F46" s="61">
        <f>INDEX(raw_data!$A$3:$CR$338,MATCH(data!$B46,raw_data!$F$3:$F$338,0), MATCH(data!F$3,raw_data!$A$3:$CR$3,0))</f>
        <v>48.864000000000004</v>
      </c>
      <c r="G46" s="61">
        <f t="shared" si="1"/>
        <v>0.15343483551391529</v>
      </c>
      <c r="H46" s="87">
        <f>INDEX(raw_data!$A$3:$CR$338,MATCH(data!$B46,raw_data!$F$3:$F$338,0), MATCH(data!H$3,raw_data!$A$3:$CR$3,0))</f>
        <v>85</v>
      </c>
      <c r="I46" s="87">
        <f>INDEX(raw_data!$A$3:$CR$338,MATCH(data!$B46,raw_data!$F$3:$F$338,0), MATCH(data!I$3,raw_data!$A$3:$CR$3,0))</f>
        <v>39131.538229376216</v>
      </c>
      <c r="J46" s="87">
        <f>INDEX(raw_data!$A$3:$CR$338,MATCH(data!$B46,raw_data!$F$3:$F$338,0), MATCH(data!J$3,raw_data!$A$3:$CR$3,0))</f>
        <v>46037.103799266137</v>
      </c>
      <c r="K46" s="61">
        <f>INDEX(raw_data!$A$3:$CR$338,MATCH(data!$B46,raw_data!$F$3:$F$338,0), MATCH(data!K$3,raw_data!$A$3:$CR$3,0))</f>
        <v>2.2000000000000002</v>
      </c>
      <c r="L46" s="20">
        <f>INDEX(raw_data!$A$3:$CR$338,MATCH(data!$B46,raw_data!$F$3:$F$338,0), MATCH(data!L$3,raw_data!$A$3:$CR$3,0))</f>
        <v>4.5</v>
      </c>
      <c r="M46" s="20">
        <f>INDEX(raw_data!$A$3:$CR$338,MATCH(data!$B46,raw_data!$F$3:$F$338,0), MATCH(data!M$3,raw_data!$A$3:$CR$3,0))</f>
        <v>4.5</v>
      </c>
      <c r="N46" s="20">
        <f>INDEX(raw_data!$A$3:$CR$338,MATCH(data!$B46,raw_data!$F$3:$F$338,0), MATCH(data!N$3,raw_data!$A$3:$CR$3,0))</f>
        <v>0</v>
      </c>
      <c r="O46" s="20">
        <f>INDEX(raw_data!$A$3:$CR$338,MATCH(data!$B46,raw_data!$F$3:$F$338,0), MATCH(data!O$3,raw_data!$A$3:$CR$3,0))</f>
        <v>8</v>
      </c>
      <c r="P46" s="20">
        <f>INDEX(raw_data!$A$3:$CR$338,MATCH(data!$B46,raw_data!$F$3:$F$338,0), MATCH(data!P$3,raw_data!$A$3:$CR$3,0))</f>
        <v>5</v>
      </c>
      <c r="Q46" s="20">
        <f>INDEX(raw_data!$A$3:$CR$338,MATCH(data!$B46,raw_data!$F$3:$F$338,0), MATCH(data!Q$3,raw_data!$A$3:$CR$3,0))</f>
        <v>0</v>
      </c>
      <c r="R46" s="20">
        <f>INDEX(raw_data!$A$3:$CR$338,MATCH(data!$B46,raw_data!$F$3:$F$338,0), MATCH(data!R$3,raw_data!$A$3:$CR$3,0))</f>
        <v>3.5</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Jo et al. (2021); The Lancet https://www.thelancet.com/journals/eclinm/article/PIIS2589-5370(20)30451-X/fulltext#seccesectitle0021</v>
      </c>
      <c r="AH46" s="20" t="str">
        <f>INDEX(raw_data!$A$3:$CR$338,MATCH(data!$B46,raw_data!$F$3:$F$338,0), MATCH(data!AH$3,raw_data!$A$3:$CR$3,0))</f>
        <v>Contact investigation with TB treatment and provision of short-course isoniazid preventive therapy (children under 15)</v>
      </c>
      <c r="AI46" s="61">
        <f t="shared" si="2"/>
        <v>103.80394889827267</v>
      </c>
    </row>
    <row r="47" spans="1:35">
      <c r="A47" s="20" t="str">
        <f>INDEX(raw_data!$A$3:$CR$338,MATCH(data!$B47,raw_data!$F$3:$F$338,0), MATCH(data!A$3,raw_data!$A$3:$CR$3,0))</f>
        <v>TB</v>
      </c>
      <c r="B47" s="22" t="s">
        <v>458</v>
      </c>
      <c r="C47" s="20" t="str">
        <f>INDEX(raw_data!$A$3:$CR$338,MATCH(data!$B47,raw_data!$F$3:$F$338,0), MATCH(data!C$3,raw_data!$A$3:$CR$3,0))</f>
        <v>Isonized Preventive Therapy for HIV+ pregnant women</v>
      </c>
      <c r="D47" s="20" t="str">
        <f>INDEX(raw_data!$A$3:$CR$338,MATCH(data!$B47,raw_data!$F$3:$F$338,0), MATCH(data!D$3,raw_data!$A$3:$CR$3,0))</f>
        <v>1 year</v>
      </c>
      <c r="E47" s="61">
        <f>INDEX(raw_data!$A$3:$CR$338,MATCH(data!$B47,raw_data!$F$3:$F$338,0), MATCH(data!E$3,raw_data!$A$3:$CR$3,0))</f>
        <v>20.286999999999999</v>
      </c>
      <c r="F47" s="61">
        <f>INDEX(raw_data!$A$3:$CR$338,MATCH(data!$B47,raw_data!$F$3:$F$338,0), MATCH(data!F$3,raw_data!$A$3:$CR$3,0))</f>
        <v>24.332400000000003</v>
      </c>
      <c r="G47" s="61">
        <f t="shared" si="1"/>
        <v>20.128997402597403</v>
      </c>
      <c r="H47" s="87">
        <f>INDEX(raw_data!$A$3:$CR$338,MATCH(data!$B47,raw_data!$F$3:$F$338,0), MATCH(data!H$3,raw_data!$A$3:$CR$3,0))</f>
        <v>85</v>
      </c>
      <c r="I47" s="87">
        <f>INDEX(raw_data!$A$3:$CR$338,MATCH(data!$B47,raw_data!$F$3:$F$338,0), MATCH(data!I$3,raw_data!$A$3:$CR$3,0))</f>
        <v>108230.42951255506</v>
      </c>
      <c r="J47" s="87">
        <f>INDEX(raw_data!$A$3:$CR$338,MATCH(data!$B47,raw_data!$F$3:$F$338,0), MATCH(data!J$3,raw_data!$A$3:$CR$3,0))</f>
        <v>127329.91707359419</v>
      </c>
      <c r="K47" s="61">
        <f>INDEX(raw_data!$A$3:$CR$338,MATCH(data!$B47,raw_data!$F$3:$F$338,0), MATCH(data!K$3,raw_data!$A$3:$CR$3,0))</f>
        <v>11.269526260549664</v>
      </c>
      <c r="L47" s="20">
        <f>INDEX(raw_data!$A$3:$CR$338,MATCH(data!$B47,raw_data!$F$3:$F$338,0), MATCH(data!L$3,raw_data!$A$3:$CR$3,0))</f>
        <v>4.5</v>
      </c>
      <c r="M47" s="20">
        <f>INDEX(raw_data!$A$3:$CR$338,MATCH(data!$B47,raw_data!$F$3:$F$338,0), MATCH(data!M$3,raw_data!$A$3:$CR$3,0))</f>
        <v>4.5</v>
      </c>
      <c r="N47" s="20">
        <f>INDEX(raw_data!$A$3:$CR$338,MATCH(data!$B47,raw_data!$F$3:$F$338,0), MATCH(data!N$3,raw_data!$A$3:$CR$3,0))</f>
        <v>0</v>
      </c>
      <c r="O47" s="20">
        <f>INDEX(raw_data!$A$3:$CR$338,MATCH(data!$B47,raw_data!$F$3:$F$338,0), MATCH(data!O$3,raw_data!$A$3:$CR$3,0))</f>
        <v>8</v>
      </c>
      <c r="P47" s="20">
        <f>INDEX(raw_data!$A$3:$CR$338,MATCH(data!$B47,raw_data!$F$3:$F$338,0), MATCH(data!P$3,raw_data!$A$3:$CR$3,0))</f>
        <v>5</v>
      </c>
      <c r="Q47" s="20">
        <f>INDEX(raw_data!$A$3:$CR$338,MATCH(data!$B47,raw_data!$F$3:$F$338,0), MATCH(data!Q$3,raw_data!$A$3:$CR$3,0))</f>
        <v>0</v>
      </c>
      <c r="R47" s="20">
        <f>INDEX(raw_data!$A$3:$CR$338,MATCH(data!$B47,raw_data!$F$3:$F$338,0), MATCH(data!R$3,raw_data!$A$3:$CR$3,0))</f>
        <v>3.5</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Kapoor (2016); Int J Tuberc Lung Dis</v>
      </c>
      <c r="AH47" s="20" t="str">
        <f>INDEX(raw_data!$A$3:$CR$338,MATCH(data!$B47,raw_data!$F$3:$F$338,0), MATCH(data!AH$3,raw_data!$A$3:$CR$3,0))</f>
        <v>Isoniazid preventive therapy (IPT) therapy for all HIV+ pregnant women regardless of CD4 count</v>
      </c>
      <c r="AI47" s="61">
        <f t="shared" si="2"/>
        <v>1.1994084881944105</v>
      </c>
    </row>
    <row r="48" spans="1:35">
      <c r="A48" s="20" t="str">
        <f>INDEX(raw_data!$A$3:$CR$338,MATCH(data!$B48,raw_data!$F$3:$F$338,0), MATCH(data!A$3,raw_data!$A$3:$CR$3,0))</f>
        <v>TB</v>
      </c>
      <c r="B48" s="22" t="s">
        <v>466</v>
      </c>
      <c r="C48" s="20" t="str">
        <f>INDEX(raw_data!$A$3:$CR$338,MATCH(data!$B48,raw_data!$F$3:$F$338,0), MATCH(data!C$3,raw_data!$A$3:$CR$3,0))</f>
        <v>Isonized Preventive Therapy for HIV+ people</v>
      </c>
      <c r="D48" s="20" t="str">
        <f>INDEX(raw_data!$A$3:$CR$338,MATCH(data!$B48,raw_data!$F$3:$F$338,0), MATCH(data!D$3,raw_data!$A$3:$CR$3,0))</f>
        <v>20 Years</v>
      </c>
      <c r="E48" s="61">
        <f>INDEX(raw_data!$A$3:$CR$338,MATCH(data!$B48,raw_data!$F$3:$F$338,0), MATCH(data!E$3,raw_data!$A$3:$CR$3,0))</f>
        <v>10.843</v>
      </c>
      <c r="F48" s="61">
        <f>INDEX(raw_data!$A$3:$CR$338,MATCH(data!$B48,raw_data!$F$3:$F$338,0), MATCH(data!F$3,raw_data!$A$3:$CR$3,0))</f>
        <v>11.971553999999999</v>
      </c>
      <c r="G48" s="61">
        <f t="shared" si="1"/>
        <v>10.765262636363637</v>
      </c>
      <c r="H48" s="87">
        <f>INDEX(raw_data!$A$3:$CR$338,MATCH(data!$B48,raw_data!$F$3:$F$338,0), MATCH(data!H$3,raw_data!$A$3:$CR$3,0))</f>
        <v>85</v>
      </c>
      <c r="I48" s="87">
        <f>INDEX(raw_data!$A$3:$CR$338,MATCH(data!$B48,raw_data!$F$3:$F$338,0), MATCH(data!I$3,raw_data!$A$3:$CR$3,0))</f>
        <v>1173000</v>
      </c>
      <c r="J48" s="87">
        <f>INDEX(raw_data!$A$3:$CR$338,MATCH(data!$B48,raw_data!$F$3:$F$338,0), MATCH(data!J$3,raw_data!$A$3:$CR$3,0))</f>
        <v>1380000</v>
      </c>
      <c r="K48" s="61">
        <f>INDEX(raw_data!$A$3:$CR$338,MATCH(data!$B48,raw_data!$F$3:$F$338,0), MATCH(data!K$3,raw_data!$A$3:$CR$3,0))</f>
        <v>11.269526260549664</v>
      </c>
      <c r="L48" s="20">
        <f>INDEX(raw_data!$A$3:$CR$338,MATCH(data!$B48,raw_data!$F$3:$F$338,0), MATCH(data!L$3,raw_data!$A$3:$CR$3,0))</f>
        <v>4.5</v>
      </c>
      <c r="M48" s="20">
        <f>INDEX(raw_data!$A$3:$CR$338,MATCH(data!$B48,raw_data!$F$3:$F$338,0), MATCH(data!M$3,raw_data!$A$3:$CR$3,0))</f>
        <v>4.5</v>
      </c>
      <c r="N48" s="20">
        <f>INDEX(raw_data!$A$3:$CR$338,MATCH(data!$B48,raw_data!$F$3:$F$338,0), MATCH(data!N$3,raw_data!$A$3:$CR$3,0))</f>
        <v>0</v>
      </c>
      <c r="O48" s="20">
        <f>INDEX(raw_data!$A$3:$CR$338,MATCH(data!$B48,raw_data!$F$3:$F$338,0), MATCH(data!O$3,raw_data!$A$3:$CR$3,0))</f>
        <v>8</v>
      </c>
      <c r="P48" s="20">
        <f>INDEX(raw_data!$A$3:$CR$338,MATCH(data!$B48,raw_data!$F$3:$F$338,0), MATCH(data!P$3,raw_data!$A$3:$CR$3,0))</f>
        <v>5</v>
      </c>
      <c r="Q48" s="20">
        <f>INDEX(raw_data!$A$3:$CR$338,MATCH(data!$B48,raw_data!$F$3:$F$338,0), MATCH(data!Q$3,raw_data!$A$3:$CR$3,0))</f>
        <v>0</v>
      </c>
      <c r="R48" s="20">
        <f>INDEX(raw_data!$A$3:$CR$338,MATCH(data!$B48,raw_data!$F$3:$F$338,0), MATCH(data!R$3,raw_data!$A$3:$CR$3,0))</f>
        <v>3.5</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Johnson (2018); Clin Infect Dis</v>
      </c>
      <c r="AH48" s="20" t="str">
        <f>INDEX(raw_data!$A$3:$CR$338,MATCH(data!$B48,raw_data!$F$3:$F$338,0), MATCH(data!AH$3,raw_data!$A$3:$CR$3,0))</f>
        <v>Regimen of 9 months of daily isoniazid (isoniazid preventive therapy)</v>
      </c>
      <c r="AI48" s="61">
        <f t="shared" si="2"/>
        <v>1.1040813428018075</v>
      </c>
    </row>
    <row r="49" spans="1:35">
      <c r="A49" s="20" t="str">
        <f>INDEX(raw_data!$A$3:$CR$338,MATCH(data!$B49,raw_data!$F$3:$F$338,0), MATCH(data!A$3,raw_data!$A$3:$CR$3,0))</f>
        <v>TB</v>
      </c>
      <c r="B49" s="22" t="s">
        <v>480</v>
      </c>
      <c r="C49" s="20" t="str">
        <f>INDEX(raw_data!$A$3:$CR$338,MATCH(data!$B49,raw_data!$F$3:$F$338,0), MATCH(data!C$3,raw_data!$A$3:$CR$3,0))</f>
        <v>Minimal DOTS (smear positive cases)</v>
      </c>
      <c r="D49" s="20" t="str">
        <f>INDEX(raw_data!$A$3:$CR$338,MATCH(data!$B49,raw_data!$F$3:$F$338,0), MATCH(data!D$3,raw_data!$A$3:$CR$3,0))</f>
        <v>1 year</v>
      </c>
      <c r="E49" s="61">
        <f>INDEX(raw_data!$A$3:$CR$338,MATCH(data!$B49,raw_data!$F$3:$F$338,0), MATCH(data!E$3,raw_data!$A$3:$CR$3,0))</f>
        <v>13.753264037672082</v>
      </c>
      <c r="F49" s="61">
        <f>INDEX(raw_data!$A$3:$CR$338,MATCH(data!$B49,raw_data!$F$3:$F$338,0), MATCH(data!F$3,raw_data!$A$3:$CR$3,0))</f>
        <v>61.951305354993487</v>
      </c>
      <c r="G49" s="61">
        <f t="shared" si="1"/>
        <v>13.350982834068228</v>
      </c>
      <c r="H49" s="87">
        <f>INDEX(raw_data!$A$3:$CR$338,MATCH(data!$B49,raw_data!$F$3:$F$338,0), MATCH(data!H$3,raw_data!$A$3:$CR$3,0))</f>
        <v>85</v>
      </c>
      <c r="I49" s="87">
        <f>INDEX(raw_data!$A$3:$CR$338,MATCH(data!$B49,raw_data!$F$3:$F$338,0), MATCH(data!I$3,raw_data!$A$3:$CR$3,0))</f>
        <v>21692</v>
      </c>
      <c r="J49" s="87">
        <f>INDEX(raw_data!$A$3:$CR$338,MATCH(data!$B49,raw_data!$F$3:$F$338,0), MATCH(data!J$3,raw_data!$A$3:$CR$3,0))</f>
        <v>25520</v>
      </c>
      <c r="K49" s="61">
        <f>INDEX(raw_data!$A$3:$CR$338,MATCH(data!$B49,raw_data!$F$3:$F$338,0), MATCH(data!K$3,raw_data!$A$3:$CR$3,0))</f>
        <v>37.322551980090886</v>
      </c>
      <c r="L49" s="20">
        <f>INDEX(raw_data!$A$3:$CR$338,MATCH(data!$B49,raw_data!$F$3:$F$338,0), MATCH(data!L$3,raw_data!$A$3:$CR$3,0))</f>
        <v>102</v>
      </c>
      <c r="M49" s="20">
        <f>INDEX(raw_data!$A$3:$CR$338,MATCH(data!$B49,raw_data!$F$3:$F$338,0), MATCH(data!M$3,raw_data!$A$3:$CR$3,0))</f>
        <v>102</v>
      </c>
      <c r="N49" s="20">
        <f>INDEX(raw_data!$A$3:$CR$338,MATCH(data!$B49,raw_data!$F$3:$F$338,0), MATCH(data!N$3,raw_data!$A$3:$CR$3,0))</f>
        <v>0</v>
      </c>
      <c r="O49" s="20">
        <f>INDEX(raw_data!$A$3:$CR$338,MATCH(data!$B49,raw_data!$F$3:$F$338,0), MATCH(data!O$3,raw_data!$A$3:$CR$3,0))</f>
        <v>446.75</v>
      </c>
      <c r="P49" s="20">
        <f>INDEX(raw_data!$A$3:$CR$338,MATCH(data!$B49,raw_data!$F$3:$F$338,0), MATCH(data!P$3,raw_data!$A$3:$CR$3,0))</f>
        <v>209.75</v>
      </c>
      <c r="Q49" s="20">
        <f>INDEX(raw_data!$A$3:$CR$338,MATCH(data!$B49,raw_data!$F$3:$F$338,0), MATCH(data!Q$3,raw_data!$A$3:$CR$3,0))</f>
        <v>58.5</v>
      </c>
      <c r="R49" s="20">
        <f>INDEX(raw_data!$A$3:$CR$338,MATCH(data!$B49,raw_data!$F$3:$F$338,0), MATCH(data!R$3,raw_data!$A$3:$CR$3,0))</f>
        <v>62</v>
      </c>
      <c r="S49" s="20">
        <f>INDEX(raw_data!$A$3:$CR$338,MATCH(data!$B49,raw_data!$F$3:$F$338,0), MATCH(data!S$3,raw_data!$A$3:$CR$3,0))</f>
        <v>3.5</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Baltussen (2005); BMJ</v>
      </c>
      <c r="AH49" s="20" t="str">
        <f>INDEX(raw_data!$A$3:$CR$338,MATCH(data!$B49,raw_data!$F$3:$F$338,0), MATCH(data!AH$3,raw_data!$A$3:$CR$3,0))</f>
        <v>Minimal DOTS</v>
      </c>
      <c r="AI49" s="61">
        <f t="shared" si="2"/>
        <v>4.5044801863252486</v>
      </c>
    </row>
    <row r="50" spans="1:35">
      <c r="A50" s="20" t="str">
        <f>INDEX(raw_data!$A$3:$CR$338,MATCH(data!$B50,raw_data!$F$3:$F$338,0), MATCH(data!A$3,raw_data!$A$3:$CR$3,0))</f>
        <v>TB</v>
      </c>
      <c r="B50" s="22" t="s">
        <v>483</v>
      </c>
      <c r="C50" s="20" t="str">
        <f>INDEX(raw_data!$A$3:$CR$338,MATCH(data!$B50,raw_data!$F$3:$F$338,0), MATCH(data!C$3,raw_data!$A$3:$CR$3,0))</f>
        <v>Full DOTS (smear negative and extrapulmonary cases)</v>
      </c>
      <c r="D50" s="20" t="str">
        <f>INDEX(raw_data!$A$3:$CR$338,MATCH(data!$B50,raw_data!$F$3:$F$338,0), MATCH(data!D$3,raw_data!$A$3:$CR$3,0))</f>
        <v>1 year</v>
      </c>
      <c r="E50" s="61">
        <f>INDEX(raw_data!$A$3:$CR$338,MATCH(data!$B50,raw_data!$F$3:$F$338,0), MATCH(data!E$3,raw_data!$A$3:$CR$3,0))</f>
        <v>1.1252039118264954</v>
      </c>
      <c r="F50" s="61">
        <f>INDEX(raw_data!$A$3:$CR$338,MATCH(data!$B50,raw_data!$F$3:$F$338,0), MATCH(data!F$3,raw_data!$A$3:$CR$3,0))</f>
        <v>58.627610026243758</v>
      </c>
      <c r="G50" s="61">
        <f t="shared" si="1"/>
        <v>0.74450514542231505</v>
      </c>
      <c r="H50" s="87">
        <f>INDEX(raw_data!$A$3:$CR$338,MATCH(data!$B50,raw_data!$F$3:$F$338,0), MATCH(data!H$3,raw_data!$A$3:$CR$3,0))</f>
        <v>85</v>
      </c>
      <c r="I50" s="87">
        <f>INDEX(raw_data!$A$3:$CR$338,MATCH(data!$B50,raw_data!$F$3:$F$338,0), MATCH(data!I$3,raw_data!$A$3:$CR$3,0))</f>
        <v>15387.55</v>
      </c>
      <c r="J50" s="87">
        <f>INDEX(raw_data!$A$3:$CR$338,MATCH(data!$B50,raw_data!$F$3:$F$338,0), MATCH(data!J$3,raw_data!$A$3:$CR$3,0))</f>
        <v>18103</v>
      </c>
      <c r="K50" s="61">
        <f>INDEX(raw_data!$A$3:$CR$338,MATCH(data!$B50,raw_data!$F$3:$F$338,0), MATCH(data!K$3,raw_data!$A$3:$CR$3,0))</f>
        <v>622.14637168141599</v>
      </c>
      <c r="L50" s="20">
        <f>INDEX(raw_data!$A$3:$CR$338,MATCH(data!$B50,raw_data!$F$3:$F$338,0), MATCH(data!L$3,raw_data!$A$3:$CR$3,0))</f>
        <v>72</v>
      </c>
      <c r="M50" s="20">
        <f>INDEX(raw_data!$A$3:$CR$338,MATCH(data!$B50,raw_data!$F$3:$F$338,0), MATCH(data!M$3,raw_data!$A$3:$CR$3,0))</f>
        <v>72</v>
      </c>
      <c r="N50" s="20">
        <f>INDEX(raw_data!$A$3:$CR$338,MATCH(data!$B50,raw_data!$F$3:$F$338,0), MATCH(data!N$3,raw_data!$A$3:$CR$3,0))</f>
        <v>0</v>
      </c>
      <c r="O50" s="20">
        <f>INDEX(raw_data!$A$3:$CR$338,MATCH(data!$B50,raw_data!$F$3:$F$338,0), MATCH(data!O$3,raw_data!$A$3:$CR$3,0))</f>
        <v>311.75</v>
      </c>
      <c r="P50" s="20">
        <f>INDEX(raw_data!$A$3:$CR$338,MATCH(data!$B50,raw_data!$F$3:$F$338,0), MATCH(data!P$3,raw_data!$A$3:$CR$3,0))</f>
        <v>146.75</v>
      </c>
      <c r="Q50" s="20">
        <f>INDEX(raw_data!$A$3:$CR$338,MATCH(data!$B50,raw_data!$F$3:$F$338,0), MATCH(data!Q$3,raw_data!$A$3:$CR$3,0))</f>
        <v>40.5</v>
      </c>
      <c r="R50" s="20">
        <f>INDEX(raw_data!$A$3:$CR$338,MATCH(data!$B50,raw_data!$F$3:$F$338,0), MATCH(data!R$3,raw_data!$A$3:$CR$3,0))</f>
        <v>44</v>
      </c>
      <c r="S50" s="20">
        <f>INDEX(raw_data!$A$3:$CR$338,MATCH(data!$B50,raw_data!$F$3:$F$338,0), MATCH(data!S$3,raw_data!$A$3:$CR$3,0))</f>
        <v>3.5</v>
      </c>
      <c r="T50" s="20">
        <f>INDEX(raw_data!$A$3:$CR$338,MATCH(data!$B50,raw_data!$F$3:$F$338,0), MATCH(data!T$3,raw_data!$A$3:$CR$3,0))</f>
        <v>0</v>
      </c>
      <c r="U50" s="20">
        <f>INDEX(raw_data!$A$3:$CR$338,MATCH(data!$B50,raw_data!$F$3:$F$338,0), MATCH(data!U$3,raw_data!$A$3:$CR$3,0))</f>
        <v>0</v>
      </c>
      <c r="V50" s="20">
        <f>INDEX(raw_data!$A$3:$CR$338,MATCH(data!$B50,raw_data!$F$3:$F$338,0), MATCH(data!V$3,raw_data!$A$3:$CR$3,0))</f>
        <v>0</v>
      </c>
      <c r="W50" s="20">
        <v>0</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Baltussen (2005); BMJ</v>
      </c>
      <c r="AH50" s="20" t="str">
        <f>INDEX(raw_data!$A$3:$CR$338,MATCH(data!$B50,raw_data!$F$3:$F$338,0), MATCH(data!AH$3,raw_data!$A$3:$CR$3,0))</f>
        <v>Minimal DOTS</v>
      </c>
      <c r="AI50" s="61">
        <f t="shared" si="2"/>
        <v>52.103987028516521</v>
      </c>
    </row>
    <row r="51" spans="1:35">
      <c r="A51" s="20" t="str">
        <f>INDEX(raw_data!$A$3:$CR$338,MATCH(data!$B51,raw_data!$F$3:$F$338,0), MATCH(data!A$3,raw_data!$A$3:$CR$3,0))</f>
        <v>TB</v>
      </c>
      <c r="B51" s="22" t="s">
        <v>488</v>
      </c>
      <c r="C51" s="20" t="str">
        <f>INDEX(raw_data!$A$3:$CR$338,MATCH(data!$B51,raw_data!$F$3:$F$338,0), MATCH(data!C$3,raw_data!$A$3:$CR$3,0))</f>
        <v>Full combination DOTS  (MDR cases)</v>
      </c>
      <c r="D51" s="20" t="str">
        <f>INDEX(raw_data!$A$3:$CR$338,MATCH(data!$B51,raw_data!$F$3:$F$338,0), MATCH(data!D$3,raw_data!$A$3:$CR$3,0))</f>
        <v>1 year</v>
      </c>
      <c r="E51" s="61">
        <f>INDEX(raw_data!$A$3:$CR$338,MATCH(data!$B51,raw_data!$F$3:$F$338,0), MATCH(data!E$3,raw_data!$A$3:$CR$3,0))</f>
        <v>7.5963278594090768</v>
      </c>
      <c r="F51" s="61">
        <f>INDEX(raw_data!$A$3:$CR$338,MATCH(data!$B51,raw_data!$F$3:$F$338,0), MATCH(data!F$3,raw_data!$A$3:$CR$3,0))</f>
        <v>532.32466360298395</v>
      </c>
      <c r="G51" s="61">
        <f t="shared" si="1"/>
        <v>4.1396741996494413</v>
      </c>
      <c r="H51" s="87">
        <f>INDEX(raw_data!$A$3:$CR$338,MATCH(data!$B51,raw_data!$F$3:$F$338,0), MATCH(data!H$3,raw_data!$A$3:$CR$3,0))</f>
        <v>74</v>
      </c>
      <c r="I51" s="87">
        <f>INDEX(raw_data!$A$3:$CR$338,MATCH(data!$B51,raw_data!$F$3:$F$338,0), MATCH(data!I$3,raw_data!$A$3:$CR$3,0))</f>
        <v>763.19665069473695</v>
      </c>
      <c r="J51" s="87">
        <f>INDEX(raw_data!$A$3:$CR$338,MATCH(data!$B51,raw_data!$F$3:$F$338,0), MATCH(data!J$3,raw_data!$A$3:$CR$3,0))</f>
        <v>1031.3468252631581</v>
      </c>
      <c r="K51" s="61">
        <f>INDEX(raw_data!$A$3:$CR$338,MATCH(data!$B51,raw_data!$F$3:$F$338,0), MATCH(data!K$3,raw_data!$A$3:$CR$3,0))</f>
        <v>4375.9941229385304</v>
      </c>
      <c r="L51" s="20">
        <f>INDEX(raw_data!$A$3:$CR$338,MATCH(data!$B51,raw_data!$F$3:$F$338,0), MATCH(data!L$3,raw_data!$A$3:$CR$3,0))</f>
        <v>1127</v>
      </c>
      <c r="M51" s="20">
        <f>INDEX(raw_data!$A$3:$CR$338,MATCH(data!$B51,raw_data!$F$3:$F$338,0), MATCH(data!M$3,raw_data!$A$3:$CR$3,0))</f>
        <v>1127</v>
      </c>
      <c r="N51" s="20">
        <f>INDEX(raw_data!$A$3:$CR$338,MATCH(data!$B51,raw_data!$F$3:$F$338,0), MATCH(data!N$3,raw_data!$A$3:$CR$3,0))</f>
        <v>0</v>
      </c>
      <c r="O51" s="20">
        <f>INDEX(raw_data!$A$3:$CR$338,MATCH(data!$B51,raw_data!$F$3:$F$338,0), MATCH(data!O$3,raw_data!$A$3:$CR$3,0))</f>
        <v>5059.25</v>
      </c>
      <c r="P51" s="20">
        <f>INDEX(raw_data!$A$3:$CR$338,MATCH(data!$B51,raw_data!$F$3:$F$338,0), MATCH(data!P$3,raw_data!$A$3:$CR$3,0))</f>
        <v>2362.25</v>
      </c>
      <c r="Q51" s="20">
        <f>INDEX(raw_data!$A$3:$CR$338,MATCH(data!$B51,raw_data!$F$3:$F$338,0), MATCH(data!Q$3,raw_data!$A$3:$CR$3,0))</f>
        <v>673.5</v>
      </c>
      <c r="R51" s="20">
        <f>INDEX(raw_data!$A$3:$CR$338,MATCH(data!$B51,raw_data!$F$3:$F$338,0), MATCH(data!R$3,raw_data!$A$3:$CR$3,0))</f>
        <v>677</v>
      </c>
      <c r="S51" s="20">
        <f>INDEX(raw_data!$A$3:$CR$338,MATCH(data!$B51,raw_data!$F$3:$F$338,0), MATCH(data!S$3,raw_data!$A$3:$CR$3,0))</f>
        <v>3.5</v>
      </c>
      <c r="T51" s="20">
        <f>INDEX(raw_data!$A$3:$CR$338,MATCH(data!$B51,raw_data!$F$3:$F$338,0), MATCH(data!T$3,raw_data!$A$3:$CR$3,0))</f>
        <v>0</v>
      </c>
      <c r="U51" s="20">
        <f>INDEX(raw_data!$A$3:$CR$338,MATCH(data!$B51,raw_data!$F$3:$F$338,0), MATCH(data!U$3,raw_data!$A$3:$CR$3,0))</f>
        <v>0</v>
      </c>
      <c r="V51" s="20">
        <f>INDEX(raw_data!$A$3:$CR$338,MATCH(data!$B51,raw_data!$F$3:$F$338,0), MATCH(data!V$3,raw_data!$A$3:$CR$3,0))</f>
        <v>0</v>
      </c>
      <c r="W51" s="20">
        <v>0</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Baltussen (2005); BMJ</v>
      </c>
      <c r="AH51" s="20" t="str">
        <f>INDEX(raw_data!$A$3:$CR$338,MATCH(data!$B51,raw_data!$F$3:$F$338,0), MATCH(data!AH$3,raw_data!$A$3:$CR$3,0))</f>
        <v>Minimal DOTS</v>
      </c>
      <c r="AI51" s="61">
        <f t="shared" si="2"/>
        <v>70.076578243476945</v>
      </c>
    </row>
    <row r="52" spans="1:35">
      <c r="A52" s="20" t="str">
        <f>INDEX(raw_data!$A$3:$CR$338,MATCH(data!$B52,raw_data!$F$3:$F$338,0), MATCH(data!A$3,raw_data!$A$3:$CR$3,0))</f>
        <v>TB</v>
      </c>
      <c r="B52" s="22" t="s">
        <v>507</v>
      </c>
      <c r="C52" s="20" t="str">
        <f>INDEX(raw_data!$A$3:$CR$338,MATCH(data!$B52,raw_data!$F$3:$F$338,0), MATCH(data!C$3,raw_data!$A$3:$CR$3,0))</f>
        <v>Cotrimoxazole preventive therapy for TB HIV+ patients</v>
      </c>
      <c r="D52" s="20" t="str">
        <f>INDEX(raw_data!$A$3:$CR$338,MATCH(data!$B52,raw_data!$F$3:$F$338,0), MATCH(data!D$3,raw_data!$A$3:$CR$3,0))</f>
        <v>1 Years</v>
      </c>
      <c r="E52" s="61">
        <f>INDEX(raw_data!$A$3:$CR$338,MATCH(data!$B52,raw_data!$F$3:$F$338,0), MATCH(data!E$3,raw_data!$A$3:$CR$3,0))</f>
        <v>6.8599999999999994E-2</v>
      </c>
      <c r="F52" s="61">
        <f>INDEX(raw_data!$A$3:$CR$338,MATCH(data!$B52,raw_data!$F$3:$F$338,0), MATCH(data!F$3,raw_data!$A$3:$CR$3,0))</f>
        <v>16.073640000000001</v>
      </c>
      <c r="G52" s="61">
        <f t="shared" si="1"/>
        <v>-3.5774285714285731E-2</v>
      </c>
      <c r="H52" s="87">
        <f>INDEX(raw_data!$A$3:$CR$338,MATCH(data!$B52,raw_data!$F$3:$F$338,0), MATCH(data!H$3,raw_data!$A$3:$CR$3,0))</f>
        <v>41</v>
      </c>
      <c r="I52" s="87">
        <f>INDEX(raw_data!$A$3:$CR$338,MATCH(data!$B52,raw_data!$F$3:$F$338,0), MATCH(data!I$3,raw_data!$A$3:$CR$3,0))</f>
        <v>3436615.7297299998</v>
      </c>
      <c r="J52" s="87">
        <f>INDEX(raw_data!$A$3:$CR$338,MATCH(data!$B52,raw_data!$F$3:$F$338,0), MATCH(data!J$3,raw_data!$A$3:$CR$3,0))</f>
        <v>8381989.5847073169</v>
      </c>
      <c r="K52" s="61">
        <f>INDEX(raw_data!$A$3:$CR$338,MATCH(data!$B52,raw_data!$F$3:$F$338,0), MATCH(data!K$3,raw_data!$A$3:$CR$3,0))</f>
        <v>9.31</v>
      </c>
      <c r="L52" s="20">
        <f>INDEX(raw_data!$A$3:$CR$338,MATCH(data!$B52,raw_data!$F$3:$F$338,0), MATCH(data!L$3,raw_data!$A$3:$CR$3,0))</f>
        <v>2.5</v>
      </c>
      <c r="M52" s="20">
        <f>INDEX(raw_data!$A$3:$CR$338,MATCH(data!$B52,raw_data!$F$3:$F$338,0), MATCH(data!M$3,raw_data!$A$3:$CR$3,0))</f>
        <v>2.5</v>
      </c>
      <c r="N52" s="20">
        <f>INDEX(raw_data!$A$3:$CR$338,MATCH(data!$B52,raw_data!$F$3:$F$338,0), MATCH(data!N$3,raw_data!$A$3:$CR$3,0))</f>
        <v>0</v>
      </c>
      <c r="O52" s="20">
        <f>INDEX(raw_data!$A$3:$CR$338,MATCH(data!$B52,raw_data!$F$3:$F$338,0), MATCH(data!O$3,raw_data!$A$3:$CR$3,0))</f>
        <v>11.25</v>
      </c>
      <c r="P52" s="20">
        <f>INDEX(raw_data!$A$3:$CR$338,MATCH(data!$B52,raw_data!$F$3:$F$338,0), MATCH(data!P$3,raw_data!$A$3:$CR$3,0))</f>
        <v>5.25</v>
      </c>
      <c r="Q52" s="20">
        <f>INDEX(raw_data!$A$3:$CR$338,MATCH(data!$B52,raw_data!$F$3:$F$338,0), MATCH(data!Q$3,raw_data!$A$3:$CR$3,0))</f>
        <v>1.5</v>
      </c>
      <c r="R52" s="20">
        <f>INDEX(raw_data!$A$3:$CR$338,MATCH(data!$B52,raw_data!$F$3:$F$338,0), MATCH(data!R$3,raw_data!$A$3:$CR$3,0))</f>
        <v>1.5</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Pitter (2007); J Acquir Immune Defic Syndr</v>
      </c>
      <c r="AH52" s="20" t="str">
        <f>INDEX(raw_data!$A$3:$CR$338,MATCH(data!$B52,raw_data!$F$3:$F$338,0), MATCH(data!AH$3,raw_data!$A$3:$CR$3,0))</f>
        <v>Daily cotrimoxazole prophylaxis (all individuals)</v>
      </c>
      <c r="AI52" s="61">
        <f t="shared" si="2"/>
        <v>234.30962099125367</v>
      </c>
    </row>
    <row r="53" spans="1:35">
      <c r="A53" s="20" t="str">
        <f>INDEX(raw_data!$A$3:$CR$338,MATCH(data!$B53,raw_data!$F$3:$F$338,0), MATCH(data!A$3,raw_data!$A$3:$CR$3,0))</f>
        <v>HIV &amp; STIs</v>
      </c>
      <c r="B53" s="22" t="s">
        <v>517</v>
      </c>
      <c r="C53" s="20" t="str">
        <f>INDEX(raw_data!$A$3:$CR$338,MATCH(data!$B53,raw_data!$F$3:$F$338,0), MATCH(data!C$3,raw_data!$A$3:$CR$3,0))</f>
        <v>Viral load</v>
      </c>
      <c r="D53" s="20" t="str">
        <f>INDEX(raw_data!$A$3:$CR$338,MATCH(data!$B53,raw_data!$F$3:$F$338,0), MATCH(data!D$3,raw_data!$A$3:$CR$3,0))</f>
        <v>15 Years</v>
      </c>
      <c r="E53" s="61">
        <f>INDEX(raw_data!$A$3:$CR$338,MATCH(data!$B53,raw_data!$F$3:$F$338,0), MATCH(data!E$3,raw_data!$A$3:$CR$3,0))</f>
        <v>3.2160000000000002</v>
      </c>
      <c r="F53" s="61">
        <f>INDEX(raw_data!$A$3:$CR$338,MATCH(data!$B53,raw_data!$F$3:$F$338,0), MATCH(data!F$3,raw_data!$A$3:$CR$3,0))</f>
        <v>9168.5898400000005</v>
      </c>
      <c r="G53" s="61">
        <f t="shared" ref="G53:G54" si="3">E53-F53/154</f>
        <v>-56.320297662337666</v>
      </c>
      <c r="H53" s="87">
        <f>INDEX(raw_data!$A$3:$CR$338,MATCH(data!$B53,raw_data!$F$3:$F$338,0), MATCH(data!H$3,raw_data!$A$3:$CR$3,0))</f>
        <v>85</v>
      </c>
      <c r="I53" s="87">
        <f>INDEX(raw_data!$A$3:$CR$338,MATCH(data!$B53,raw_data!$F$3:$F$338,0), MATCH(data!I$3,raw_data!$A$3:$CR$3,0))</f>
        <v>1173000</v>
      </c>
      <c r="J53" s="87">
        <f>INDEX(raw_data!$A$3:$CR$338,MATCH(data!$B53,raw_data!$F$3:$F$338,0), MATCH(data!J$3,raw_data!$A$3:$CR$3,0))</f>
        <v>1380000</v>
      </c>
      <c r="K53" s="61">
        <f>INDEX(raw_data!$A$3:$CR$338,MATCH(data!$B53,raw_data!$F$3:$F$338,0), MATCH(data!K$3,raw_data!$A$3:$CR$3,0))</f>
        <v>56.113235997454098</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2.5</v>
      </c>
      <c r="U53" s="20">
        <f>INDEX(raw_data!$A$3:$CR$338,MATCH(data!$B53,raw_data!$F$3:$F$338,0), MATCH(data!U$3,raw_data!$A$3:$CR$3,0))</f>
        <v>4.5</v>
      </c>
      <c r="V53" s="20">
        <f>INDEX(raw_data!$A$3:$CR$338,MATCH(data!$B53,raw_data!$F$3:$F$338,0), MATCH(data!V$3,raw_data!$A$3:$CR$3,0))</f>
        <v>4.5</v>
      </c>
      <c r="W53" s="20">
        <v>1</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Kahn (2011); BMJ</v>
      </c>
      <c r="AH53" s="20" t="str">
        <f>INDEX(raw_data!$A$3:$CR$338,MATCH(data!$B53,raw_data!$F$3:$F$338,0), MATCH(data!AH$3,raw_data!$A$3:$CR$3,0))</f>
        <v>Clinical monitoring and quarterly CD4 counts and viral load measurement</v>
      </c>
      <c r="AI53" s="61">
        <f t="shared" ref="AI53:AI54" si="4">F53/E53</f>
        <v>2850.9296766169155</v>
      </c>
    </row>
    <row r="54" spans="1:35">
      <c r="A54" s="20" t="str">
        <f>INDEX(raw_data!$A$3:$CR$338,MATCH(data!$B54,raw_data!$F$3:$F$338,0), MATCH(data!A$3,raw_data!$A$3:$CR$3,0))</f>
        <v>HIV &amp; STIs</v>
      </c>
      <c r="B54" s="22" t="s">
        <v>527</v>
      </c>
      <c r="C54" s="20" t="str">
        <f>INDEX(raw_data!$A$3:$CR$338,MATCH(data!$B54,raw_data!$F$3:$F$338,0), MATCH(data!C$3,raw_data!$A$3:$CR$3,0))</f>
        <v>CD4 Test</v>
      </c>
      <c r="D54" s="20" t="str">
        <f>INDEX(raw_data!$A$3:$CR$338,MATCH(data!$B54,raw_data!$F$3:$F$338,0), MATCH(data!D$3,raw_data!$A$3:$CR$3,0))</f>
        <v>15 Years</v>
      </c>
      <c r="E54" s="61">
        <f>INDEX(raw_data!$A$3:$CR$338,MATCH(data!$B54,raw_data!$F$3:$F$338,0), MATCH(data!E$3,raw_data!$A$3:$CR$3,0))</f>
        <v>3.4910000000000001</v>
      </c>
      <c r="F54" s="61">
        <f>INDEX(raw_data!$A$3:$CR$338,MATCH(data!$B54,raw_data!$F$3:$F$338,0), MATCH(data!F$3,raw_data!$A$3:$CR$3,0))</f>
        <v>7470.4785600000005</v>
      </c>
      <c r="G54" s="61">
        <f t="shared" si="3"/>
        <v>-45.018601038961044</v>
      </c>
      <c r="H54" s="87">
        <f>INDEX(raw_data!$A$3:$CR$338,MATCH(data!$B54,raw_data!$F$3:$F$338,0), MATCH(data!H$3,raw_data!$A$3:$CR$3,0))</f>
        <v>85</v>
      </c>
      <c r="I54" s="87">
        <f>INDEX(raw_data!$A$3:$CR$338,MATCH(data!$B54,raw_data!$F$3:$F$338,0), MATCH(data!I$3,raw_data!$A$3:$CR$3,0))</f>
        <v>1173000</v>
      </c>
      <c r="J54" s="87">
        <f>INDEX(raw_data!$A$3:$CR$338,MATCH(data!$B54,raw_data!$F$3:$F$338,0), MATCH(data!J$3,raw_data!$A$3:$CR$3,0))</f>
        <v>1380000</v>
      </c>
      <c r="K54" s="61">
        <f>INDEX(raw_data!$A$3:$CR$338,MATCH(data!$B54,raw_data!$F$3:$F$338,0), MATCH(data!K$3,raw_data!$A$3:$CR$3,0))</f>
        <v>36</v>
      </c>
      <c r="L54" s="20">
        <f>INDEX(raw_data!$A$3:$CR$338,MATCH(data!$B54,raw_data!$F$3:$F$338,0), MATCH(data!L$3,raw_data!$A$3:$CR$3,0))</f>
        <v>0</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2.5</v>
      </c>
      <c r="U54" s="20">
        <f>INDEX(raw_data!$A$3:$CR$338,MATCH(data!$B54,raw_data!$F$3:$F$338,0), MATCH(data!U$3,raw_data!$A$3:$CR$3,0))</f>
        <v>4.5</v>
      </c>
      <c r="V54" s="20">
        <f>INDEX(raw_data!$A$3:$CR$338,MATCH(data!$B54,raw_data!$F$3:$F$338,0), MATCH(data!V$3,raw_data!$A$3:$CR$3,0))</f>
        <v>4.5</v>
      </c>
      <c r="W54" s="20">
        <v>2</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Kahn (2011); BMJ</v>
      </c>
      <c r="AH54" s="20" t="str">
        <f>INDEX(raw_data!$A$3:$CR$338,MATCH(data!$B54,raw_data!$F$3:$F$338,0), MATCH(data!AH$3,raw_data!$A$3:$CR$3,0))</f>
        <v>Clinical monitoring and quarterly CD4 counts (clinical/CD4)</v>
      </c>
      <c r="AI54" s="61">
        <f t="shared" si="4"/>
        <v>2139.9251102835865</v>
      </c>
    </row>
    <row r="55" spans="1:35">
      <c r="A55" s="20" t="str">
        <f>INDEX(raw_data!$A$3:$CR$338,MATCH(data!$B55,raw_data!$F$3:$F$338,0), MATCH(data!A$3,raw_data!$A$3:$CR$3,0))</f>
        <v>HIV &amp; STIs</v>
      </c>
      <c r="B55" s="22" t="s">
        <v>534</v>
      </c>
      <c r="C55" s="20" t="str">
        <f>INDEX(raw_data!$A$3:$CR$338,MATCH(data!$B55,raw_data!$F$3:$F$338,0), MATCH(data!C$3,raw_data!$A$3:$CR$3,0))</f>
        <v>Mass media</v>
      </c>
      <c r="D55" s="20" t="str">
        <f>INDEX(raw_data!$A$3:$CR$338,MATCH(data!$B55,raw_data!$F$3:$F$338,0), MATCH(data!D$3,raw_data!$A$3:$CR$3,0))</f>
        <v>1 Year</v>
      </c>
      <c r="E55" s="61">
        <f>INDEX(raw_data!$A$3:$CR$338,MATCH(data!$B55,raw_data!$F$3:$F$338,0), MATCH(data!E$3,raw_data!$A$3:$CR$3,0))</f>
        <v>8.4781064642234782E-3</v>
      </c>
      <c r="F55" s="61">
        <f>INDEX(raw_data!$A$3:$CR$338,MATCH(data!$B55,raw_data!$F$3:$F$338,0), MATCH(data!F$3,raw_data!$A$3:$CR$3,0))</f>
        <v>1.6607035387747993E-2</v>
      </c>
      <c r="G55" s="61">
        <f t="shared" si="1"/>
        <v>8.3702685720952446E-3</v>
      </c>
      <c r="H55" s="87">
        <f>INDEX(raw_data!$A$3:$CR$338,MATCH(data!$B55,raw_data!$F$3:$F$338,0), MATCH(data!H$3,raw_data!$A$3:$CR$3,0))</f>
        <v>71</v>
      </c>
      <c r="I55" s="87">
        <f>INDEX(raw_data!$A$3:$CR$338,MATCH(data!$B55,raw_data!$F$3:$F$338,0), MATCH(data!I$3,raw_data!$A$3:$CR$3,0))</f>
        <v>29524356</v>
      </c>
      <c r="J55" s="87">
        <f>INDEX(raw_data!$A$3:$CR$338,MATCH(data!$B55,raw_data!$F$3:$F$338,0), MATCH(data!J$3,raw_data!$A$3:$CR$3,0))</f>
        <v>41583600</v>
      </c>
      <c r="K55" s="61">
        <f>INDEX(raw_data!$A$3:$CR$338,MATCH(data!$B55,raw_data!$F$3:$F$338,0), MATCH(data!K$3,raw_data!$A$3:$CR$3,0))</f>
        <v>1E-35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0</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Hogan et al. (2005)</v>
      </c>
      <c r="AH55" s="20" t="str">
        <f>INDEX(raw_data!$A$3:$CR$338,MATCH(data!$B55,raw_data!$F$3:$F$338,0),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5" s="61">
        <f t="shared" si="2"/>
        <v>1.9588142066660228</v>
      </c>
    </row>
    <row r="56" spans="1:35">
      <c r="A56" s="20" t="str">
        <f>INDEX(raw_data!$A$3:$CR$338,MATCH(data!$B56,raw_data!$F$3:$F$338,0), MATCH(data!A$3,raw_data!$A$3:$CR$3,0))</f>
        <v>HIV &amp; STIs</v>
      </c>
      <c r="B56" s="22" t="s">
        <v>541</v>
      </c>
      <c r="C56" s="20" t="str">
        <f>INDEX(raw_data!$A$3:$CR$338,MATCH(data!$B56,raw_data!$F$3:$F$338,0), MATCH(data!C$3,raw_data!$A$3:$CR$3,0))</f>
        <v>Youth focused interventions - In-school</v>
      </c>
      <c r="D56" s="20" t="str">
        <f>INDEX(raw_data!$A$3:$CR$338,MATCH(data!$B56,raw_data!$F$3:$F$338,0), MATCH(data!D$3,raw_data!$A$3:$CR$3,0))</f>
        <v>1 Year</v>
      </c>
      <c r="E56" s="61">
        <f>INDEX(raw_data!$A$3:$CR$338,MATCH(data!$B56,raw_data!$F$3:$F$338,0), MATCH(data!E$3,raw_data!$A$3:$CR$3,0))</f>
        <v>2.1956612310187725E-3</v>
      </c>
      <c r="F56" s="61">
        <f>INDEX(raw_data!$A$3:$CR$338,MATCH(data!$B56,raw_data!$F$3:$F$338,0), MATCH(data!F$3,raw_data!$A$3:$CR$3,0))</f>
        <v>0.46570600652427308</v>
      </c>
      <c r="G56" s="61">
        <f t="shared" si="1"/>
        <v>-8.28403746411572E-4</v>
      </c>
      <c r="H56" s="87">
        <f>INDEX(raw_data!$A$3:$CR$338,MATCH(data!$B56,raw_data!$F$3:$F$338,0), MATCH(data!H$3,raw_data!$A$3:$CR$3,0))</f>
        <v>71</v>
      </c>
      <c r="I56" s="87">
        <f>INDEX(raw_data!$A$3:$CR$338,MATCH(data!$B56,raw_data!$F$3:$F$338,0), MATCH(data!I$3,raw_data!$A$3:$CR$3,0))</f>
        <v>5066773</v>
      </c>
      <c r="J56" s="87">
        <f>INDEX(raw_data!$A$3:$CR$338,MATCH(data!$B56,raw_data!$F$3:$F$338,0), MATCH(data!J$3,raw_data!$A$3:$CR$3,0))</f>
        <v>7136300</v>
      </c>
      <c r="K56" s="61">
        <f>INDEX(raw_data!$A$3:$CR$338,MATCH(data!$B56,raw_data!$F$3:$F$338,0), MATCH(data!K$3,raw_data!$A$3:$CR$3,0))</f>
        <v>1E-35</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0</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Hogan et al. (2005)</v>
      </c>
      <c r="AH56" s="20" t="str">
        <f>INDEX(raw_data!$A$3:$CR$338,MATCH(data!$B56,raw_data!$F$3:$F$338,0),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6" s="61">
        <f t="shared" si="2"/>
        <v>212.10285081555523</v>
      </c>
    </row>
    <row r="57" spans="1:35">
      <c r="A57" s="20" t="str">
        <f>INDEX(raw_data!$A$3:$CR$338,MATCH(data!$B57,raw_data!$F$3:$F$338,0), MATCH(data!A$3,raw_data!$A$3:$CR$3,0))</f>
        <v>HIV &amp; STIs</v>
      </c>
      <c r="B57" s="22" t="s">
        <v>551</v>
      </c>
      <c r="C57" s="20" t="str">
        <f>INDEX(raw_data!$A$3:$CR$338,MATCH(data!$B57,raw_data!$F$3:$F$338,0), MATCH(data!C$3,raw_data!$A$3:$CR$3,0))</f>
        <v>Blood safety</v>
      </c>
      <c r="D57" s="20" t="str">
        <f>INDEX(raw_data!$A$3:$CR$338,MATCH(data!$B57,raw_data!$F$3:$F$338,0), MATCH(data!D$3,raw_data!$A$3:$CR$3,0))</f>
        <v>1 year</v>
      </c>
      <c r="E57" s="61">
        <f>INDEX(raw_data!$A$3:$CR$338,MATCH(data!$B57,raw_data!$F$3:$F$338,0), MATCH(data!E$3,raw_data!$A$3:$CR$3,0))</f>
        <v>0.46441318067330578</v>
      </c>
      <c r="F57" s="61">
        <f>INDEX(raw_data!$A$3:$CR$338,MATCH(data!$B57,raw_data!$F$3:$F$338,0), MATCH(data!F$3,raw_data!$A$3:$CR$3,0))</f>
        <v>44.685031975682477</v>
      </c>
      <c r="G57" s="61">
        <f t="shared" si="1"/>
        <v>0.1742506353766663</v>
      </c>
      <c r="H57" s="87">
        <f>INDEX(raw_data!$A$3:$CR$338,MATCH(data!$B57,raw_data!$F$3:$F$338,0), MATCH(data!H$3,raw_data!$A$3:$CR$3,0))</f>
        <v>100</v>
      </c>
      <c r="I57" s="87">
        <f>INDEX(raw_data!$A$3:$CR$338,MATCH(data!$B57,raw_data!$F$3:$F$338,0), MATCH(data!I$3,raw_data!$A$3:$CR$3,0))</f>
        <v>415836</v>
      </c>
      <c r="J57" s="87">
        <f>INDEX(raw_data!$A$3:$CR$338,MATCH(data!$B57,raw_data!$F$3:$F$338,0), MATCH(data!J$3,raw_data!$A$3:$CR$3,0))</f>
        <v>415836</v>
      </c>
      <c r="K57" s="61">
        <f>INDEX(raw_data!$A$3:$CR$338,MATCH(data!$B57,raw_data!$F$3:$F$338,0), MATCH(data!K$3,raw_data!$A$3:$CR$3,0))</f>
        <v>6.7649999999999997</v>
      </c>
      <c r="L57" s="20">
        <f>INDEX(raw_data!$A$3:$CR$338,MATCH(data!$B57,raw_data!$F$3:$F$338,0), MATCH(data!L$3,raw_data!$A$3:$CR$3,0))</f>
        <v>0.1</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0.2</v>
      </c>
      <c r="U57" s="20">
        <f>INDEX(raw_data!$A$3:$CR$338,MATCH(data!$B57,raw_data!$F$3:$F$338,0), MATCH(data!U$3,raw_data!$A$3:$CR$3,0))</f>
        <v>0.8</v>
      </c>
      <c r="V57" s="20">
        <f>INDEX(raw_data!$A$3:$CR$338,MATCH(data!$B57,raw_data!$F$3:$F$338,0), MATCH(data!V$3,raw_data!$A$3:$CR$3,0))</f>
        <v>0.8</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Aldridge (2009); BMC Public Health</v>
      </c>
      <c r="AH57" s="20" t="str">
        <f>INDEX(raw_data!$A$3:$CR$338,MATCH(data!$B57,raw_data!$F$3:$F$338,0), MATCH(data!AH$3,raw_data!$A$3:$CR$3,0))</f>
        <v>Blood safety</v>
      </c>
      <c r="AI57" s="61">
        <f t="shared" si="2"/>
        <v>96.21826820439972</v>
      </c>
    </row>
    <row r="58" spans="1:35">
      <c r="A58" s="20" t="str">
        <f>INDEX(raw_data!$A$3:$CR$338,MATCH(data!$B58,raw_data!$F$3:$F$338,0), MATCH(data!A$3,raw_data!$A$3:$CR$3,0))</f>
        <v>HIV &amp; STIs</v>
      </c>
      <c r="B58" s="22" t="s">
        <v>587</v>
      </c>
      <c r="C58" s="20" t="str">
        <f>INDEX(raw_data!$A$3:$CR$338,MATCH(data!$B58,raw_data!$F$3:$F$338,0), MATCH(data!C$3,raw_data!$A$3:$CR$3,0))</f>
        <v xml:space="preserve">Interventions focused on male sex workers </v>
      </c>
      <c r="D58" s="20" t="str">
        <f>INDEX(raw_data!$A$3:$CR$338,MATCH(data!$B58,raw_data!$F$3:$F$338,0), MATCH(data!D$3,raw_data!$A$3:$CR$3,0))</f>
        <v>not same</v>
      </c>
      <c r="E58" s="61">
        <f>INDEX(raw_data!$A$3:$CR$338,MATCH(data!$B58,raw_data!$F$3:$F$338,0), MATCH(data!E$3,raw_data!$A$3:$CR$3,0))</f>
        <v>6.87</v>
      </c>
      <c r="F58" s="61">
        <f>INDEX(raw_data!$A$3:$CR$338,MATCH(data!$B58,raw_data!$F$3:$F$338,0), MATCH(data!F$3,raw_data!$A$3:$CR$3,0))</f>
        <v>372.07188000000002</v>
      </c>
      <c r="G58" s="61">
        <f t="shared" si="1"/>
        <v>4.4539488311688311</v>
      </c>
      <c r="H58" s="87">
        <f>INDEX(raw_data!$A$3:$CR$338,MATCH(data!$B58,raw_data!$F$3:$F$338,0), MATCH(data!H$3,raw_data!$A$3:$CR$3,0))</f>
        <v>75</v>
      </c>
      <c r="I58" s="87">
        <f>INDEX(raw_data!$A$3:$CR$338,MATCH(data!$B58,raw_data!$F$3:$F$338,0), MATCH(data!I$3,raw_data!$A$3:$CR$3,0))</f>
        <v>1661.25</v>
      </c>
      <c r="J58" s="87">
        <f>INDEX(raw_data!$A$3:$CR$338,MATCH(data!$B58,raw_data!$F$3:$F$338,0), MATCH(data!J$3,raw_data!$A$3:$CR$3,0))</f>
        <v>2215</v>
      </c>
      <c r="K58" s="61">
        <f>INDEX(raw_data!$A$3:$CR$338,MATCH(data!$B58,raw_data!$F$3:$F$338,0), MATCH(data!K$3,raw_data!$A$3:$CR$3,0))</f>
        <v>88.788826122594855</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35</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Vassall (2014); Lancet Glob Health</v>
      </c>
      <c r="AH58" s="20" t="str">
        <f>INDEX(raw_data!$A$3:$CR$338,MATCH(data!$B58,raw_data!$F$3:$F$338,0), MATCH(data!AH$3,raw_data!$A$3:$CR$3,0))</f>
        <v>Avahan HIV prevention programme- peer-led outreach, education and condom distribution, free treatment of sexually transmitted infections (STIs), free commodity supplies (condoms, STI drugs), and facilitation of community mobilization</v>
      </c>
      <c r="AI58" s="61">
        <f t="shared" si="2"/>
        <v>54.158934497816595</v>
      </c>
    </row>
    <row r="59" spans="1:35">
      <c r="A59" s="20" t="str">
        <f>INDEX(raw_data!$A$3:$CR$338,MATCH(data!$B59,raw_data!$F$3:$F$338,0), MATCH(data!A$3,raw_data!$A$3:$CR$3,0))</f>
        <v>HIV &amp; STIs</v>
      </c>
      <c r="B59" s="22" t="s">
        <v>595</v>
      </c>
      <c r="C59" s="20" t="str">
        <f>INDEX(raw_data!$A$3:$CR$338,MATCH(data!$B59,raw_data!$F$3:$F$338,0), MATCH(data!C$3,raw_data!$A$3:$CR$3,0))</f>
        <v xml:space="preserve">Interventions focused on men who have sex with men </v>
      </c>
      <c r="D59" s="20" t="str">
        <f>INDEX(raw_data!$A$3:$CR$338,MATCH(data!$B59,raw_data!$F$3:$F$338,0), MATCH(data!D$3,raw_data!$A$3:$CR$3,0))</f>
        <v>not same</v>
      </c>
      <c r="E59" s="61">
        <f>INDEX(raw_data!$A$3:$CR$338,MATCH(data!$B59,raw_data!$F$3:$F$338,0), MATCH(data!E$3,raw_data!$A$3:$CR$3,0))</f>
        <v>6.87</v>
      </c>
      <c r="F59" s="61">
        <f>INDEX(raw_data!$A$3:$CR$338,MATCH(data!$B59,raw_data!$F$3:$F$338,0), MATCH(data!F$3,raw_data!$A$3:$CR$3,0))</f>
        <v>372.07188000000002</v>
      </c>
      <c r="G59" s="61">
        <f t="shared" si="1"/>
        <v>4.4539488311688311</v>
      </c>
      <c r="H59" s="87">
        <f>INDEX(raw_data!$A$3:$CR$338,MATCH(data!$B59,raw_data!$F$3:$F$338,0), MATCH(data!H$3,raw_data!$A$3:$CR$3,0))</f>
        <v>75</v>
      </c>
      <c r="I59" s="87">
        <f>INDEX(raw_data!$A$3:$CR$338,MATCH(data!$B59,raw_data!$F$3:$F$338,0), MATCH(data!I$3,raw_data!$A$3:$CR$3,0))</f>
        <v>18075</v>
      </c>
      <c r="J59" s="87">
        <f>INDEX(raw_data!$A$3:$CR$338,MATCH(data!$B59,raw_data!$F$3:$F$338,0), MATCH(data!J$3,raw_data!$A$3:$CR$3,0))</f>
        <v>24100</v>
      </c>
      <c r="K59" s="61">
        <f>INDEX(raw_data!$A$3:$CR$338,MATCH(data!$B59,raw_data!$F$3:$F$338,0), MATCH(data!K$3,raw_data!$A$3:$CR$3,0))</f>
        <v>118.37553777596084</v>
      </c>
      <c r="L59" s="20">
        <f>INDEX(raw_data!$A$3:$CR$338,MATCH(data!$B59,raw_data!$F$3:$F$338,0), MATCH(data!L$3,raw_data!$A$3:$CR$3,0))</f>
        <v>0</v>
      </c>
      <c r="M59" s="20">
        <f>INDEX(raw_data!$A$3:$CR$338,MATCH(data!$B59,raw_data!$F$3:$F$338,0), MATCH(data!M$3,raw_data!$A$3:$CR$3,0))</f>
        <v>0</v>
      </c>
      <c r="N59" s="20">
        <f>INDEX(raw_data!$A$3:$CR$338,MATCH(data!$B59,raw_data!$F$3:$F$338,0), MATCH(data!N$3,raw_data!$A$3:$CR$3,0))</f>
        <v>0</v>
      </c>
      <c r="O59" s="20">
        <f>INDEX(raw_data!$A$3:$CR$338,MATCH(data!$B59,raw_data!$F$3:$F$338,0), MATCH(data!O$3,raw_data!$A$3:$CR$3,0))</f>
        <v>0</v>
      </c>
      <c r="P59" s="20">
        <f>INDEX(raw_data!$A$3:$CR$338,MATCH(data!$B59,raw_data!$F$3:$F$338,0), MATCH(data!P$3,raw_data!$A$3:$CR$3,0))</f>
        <v>35</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Vassall (2014); Lancet Glob Health</v>
      </c>
      <c r="AH59" s="20" t="str">
        <f>INDEX(raw_data!$A$3:$CR$338,MATCH(data!$B59,raw_data!$F$3:$F$338,0), MATCH(data!AH$3,raw_data!$A$3:$CR$3,0))</f>
        <v>Avahan HIV prevention programme- peer-led outreach, education and condom distribution, free treatment of sexually transmitted infections (STIs), free commodity supplies (condoms, STI drugs), and facilitation of community mobilization</v>
      </c>
      <c r="AI59" s="61">
        <f t="shared" si="2"/>
        <v>54.158934497816595</v>
      </c>
    </row>
    <row r="60" spans="1:35">
      <c r="A60" s="20" t="str">
        <f>INDEX(raw_data!$A$3:$CR$338,MATCH(data!$B60,raw_data!$F$3:$F$338,0), MATCH(data!A$3,raw_data!$A$3:$CR$3,0))</f>
        <v>HIV &amp; STIs</v>
      </c>
      <c r="B60" s="22" t="s">
        <v>602</v>
      </c>
      <c r="C60" s="20" t="str">
        <f>INDEX(raw_data!$A$3:$CR$338,MATCH(data!$B60,raw_data!$F$3:$F$338,0), MATCH(data!C$3,raw_data!$A$3:$CR$3,0))</f>
        <v>Peer education for sex workers</v>
      </c>
      <c r="D60" s="20" t="str">
        <f>INDEX(raw_data!$A$3:$CR$338,MATCH(data!$B60,raw_data!$F$3:$F$338,0), MATCH(data!D$3,raw_data!$A$3:$CR$3,0))</f>
        <v>1 Year</v>
      </c>
      <c r="E60" s="61">
        <f>INDEX(raw_data!$A$3:$CR$338,MATCH(data!$B60,raw_data!$F$3:$F$338,0), MATCH(data!E$3,raw_data!$A$3:$CR$3,0))</f>
        <v>29.533925954486651</v>
      </c>
      <c r="F60" s="61">
        <f>INDEX(raw_data!$A$3:$CR$338,MATCH(data!$B60,raw_data!$F$3:$F$338,0), MATCH(data!F$3,raw_data!$A$3:$CR$3,0))</f>
        <v>68.200652049233938</v>
      </c>
      <c r="G60" s="61">
        <f t="shared" si="1"/>
        <v>29.091064577543573</v>
      </c>
      <c r="H60" s="87">
        <f>INDEX(raw_data!$A$3:$CR$338,MATCH(data!$B60,raw_data!$F$3:$F$338,0), MATCH(data!H$3,raw_data!$A$3:$CR$3,0))</f>
        <v>71</v>
      </c>
      <c r="I60" s="87">
        <f>INDEX(raw_data!$A$3:$CR$338,MATCH(data!$B60,raw_data!$F$3:$F$338,0), MATCH(data!I$3,raw_data!$A$3:$CR$3,0))</f>
        <v>31453</v>
      </c>
      <c r="J60" s="87">
        <f>INDEX(raw_data!$A$3:$CR$338,MATCH(data!$B60,raw_data!$F$3:$F$338,0), MATCH(data!J$3,raw_data!$A$3:$CR$3,0))</f>
        <v>44300</v>
      </c>
      <c r="K60" s="61">
        <f>INDEX(raw_data!$A$3:$CR$338,MATCH(data!$B60,raw_data!$F$3:$F$338,0), MATCH(data!K$3,raw_data!$A$3:$CR$3,0))</f>
        <v>9.9999999999999995E-7</v>
      </c>
      <c r="L60" s="20">
        <f>INDEX(raw_data!$A$3:$CR$338,MATCH(data!$B60,raw_data!$F$3:$F$338,0), MATCH(data!L$3,raw_data!$A$3:$CR$3,0))</f>
        <v>0</v>
      </c>
      <c r="M60" s="20">
        <f>INDEX(raw_data!$A$3:$CR$338,MATCH(data!$B60,raw_data!$F$3:$F$338,0), MATCH(data!M$3,raw_data!$A$3:$CR$3,0))</f>
        <v>0</v>
      </c>
      <c r="N60" s="20">
        <f>INDEX(raw_data!$A$3:$CR$338,MATCH(data!$B60,raw_data!$F$3:$F$338,0), MATCH(data!N$3,raw_data!$A$3:$CR$3,0))</f>
        <v>0</v>
      </c>
      <c r="O60" s="20">
        <f>INDEX(raw_data!$A$3:$CR$338,MATCH(data!$B60,raw_data!$F$3:$F$338,0), MATCH(data!O$3,raw_data!$A$3:$CR$3,0))</f>
        <v>0</v>
      </c>
      <c r="P60" s="20">
        <f>INDEX(raw_data!$A$3:$CR$338,MATCH(data!$B60,raw_data!$F$3:$F$338,0), MATCH(data!P$3,raw_data!$A$3:$CR$3,0))</f>
        <v>0</v>
      </c>
      <c r="Q60" s="20">
        <f>INDEX(raw_data!$A$3:$CR$338,MATCH(data!$B60,raw_data!$F$3:$F$338,0), MATCH(data!Q$3,raw_data!$A$3:$CR$3,0))</f>
        <v>0</v>
      </c>
      <c r="R60" s="20">
        <f>INDEX(raw_data!$A$3:$CR$338,MATCH(data!$B60,raw_data!$F$3:$F$338,0), MATCH(data!R$3,raw_data!$A$3:$CR$3,0))</f>
        <v>0</v>
      </c>
      <c r="S60" s="20">
        <f>INDEX(raw_data!$A$3:$CR$338,MATCH(data!$B60,raw_data!$F$3:$F$338,0), MATCH(data!S$3,raw_data!$A$3:$CR$3,0))</f>
        <v>0</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Hogan et al. (2005)</v>
      </c>
      <c r="AH60" s="20" t="str">
        <f>INDEX(raw_data!$A$3:$CR$338,MATCH(data!$B60,raw_data!$F$3:$F$338,0), MATCH(data!AH$3,raw_data!$A$3:$CR$3,0))</f>
        <v>Peer education for sex workers (95%) - Training of selected sex workers by social workers to undertake peer education; provision of condoms</v>
      </c>
      <c r="AI60" s="61">
        <f t="shared" si="2"/>
        <v>2.3092308199842706</v>
      </c>
    </row>
    <row r="61" spans="1:35">
      <c r="A61" s="20" t="str">
        <f>INDEX(raw_data!$A$3:$CR$338,MATCH(data!$B61,raw_data!$F$3:$F$338,0), MATCH(data!A$3,raw_data!$A$3:$CR$3,0))</f>
        <v>HIV &amp; STIs</v>
      </c>
      <c r="B61" s="22" t="s">
        <v>606</v>
      </c>
      <c r="C61" s="20" t="str">
        <f>INDEX(raw_data!$A$3:$CR$338,MATCH(data!$B61,raw_data!$F$3:$F$338,0), MATCH(data!C$3,raw_data!$A$3:$CR$3,0))</f>
        <v>HIV Testing Services</v>
      </c>
      <c r="D61" s="20" t="str">
        <f>INDEX(raw_data!$A$3:$CR$338,MATCH(data!$B61,raw_data!$F$3:$F$338,0), MATCH(data!D$3,raw_data!$A$3:$CR$3,0))</f>
        <v>1 Year</v>
      </c>
      <c r="E61" s="61">
        <f>INDEX(raw_data!$A$3:$CR$338,MATCH(data!$B61,raw_data!$F$3:$F$338,0), MATCH(data!E$3,raw_data!$A$3:$CR$3,0))</f>
        <v>1.7817485307089837E-2</v>
      </c>
      <c r="F61" s="61">
        <f>INDEX(raw_data!$A$3:$CR$338,MATCH(data!$B61,raw_data!$F$3:$F$338,0), MATCH(data!F$3,raw_data!$A$3:$CR$3,0))</f>
        <v>0.79705486117776492</v>
      </c>
      <c r="G61" s="61">
        <f t="shared" si="1"/>
        <v>1.2641804390351105E-2</v>
      </c>
      <c r="H61" s="87">
        <f>INDEX(raw_data!$A$3:$CR$338,MATCH(data!$B61,raw_data!$F$3:$F$338,0), MATCH(data!H$3,raw_data!$A$3:$CR$3,0))</f>
        <v>75</v>
      </c>
      <c r="I61" s="87">
        <f>INDEX(raw_data!$A$3:$CR$338,MATCH(data!$B61,raw_data!$F$3:$F$338,0), MATCH(data!I$3,raw_data!$A$3:$CR$3,0))</f>
        <v>16488961.16602</v>
      </c>
      <c r="J61" s="87">
        <f>INDEX(raw_data!$A$3:$CR$338,MATCH(data!$B61,raw_data!$F$3:$F$338,0), MATCH(data!J$3,raw_data!$A$3:$CR$3,0))</f>
        <v>21985281.554693334</v>
      </c>
      <c r="K61" s="61">
        <f>INDEX(raw_data!$A$3:$CR$338,MATCH(data!$B61,raw_data!$F$3:$F$338,0), MATCH(data!K$3,raw_data!$A$3:$CR$3,0))</f>
        <v>14.388009236001633</v>
      </c>
      <c r="L61" s="20">
        <f>INDEX(raw_data!$A$3:$CR$338,MATCH(data!$B61,raw_data!$F$3:$F$338,0), MATCH(data!L$3,raw_data!$A$3:$CR$3,0))</f>
        <v>0</v>
      </c>
      <c r="M61" s="20">
        <f>INDEX(raw_data!$A$3:$CR$338,MATCH(data!$B61,raw_data!$F$3:$F$338,0), MATCH(data!M$3,raw_data!$A$3:$CR$3,0))</f>
        <v>0</v>
      </c>
      <c r="N61" s="20">
        <f>INDEX(raw_data!$A$3:$CR$338,MATCH(data!$B61,raw_data!$F$3:$F$338,0), MATCH(data!N$3,raw_data!$A$3:$CR$3,0))</f>
        <v>0</v>
      </c>
      <c r="O61" s="20">
        <f>INDEX(raw_data!$A$3:$CR$338,MATCH(data!$B61,raw_data!$F$3:$F$338,0), MATCH(data!O$3,raw_data!$A$3:$CR$3,0))</f>
        <v>0</v>
      </c>
      <c r="P61" s="20">
        <f>INDEX(raw_data!$A$3:$CR$338,MATCH(data!$B61,raw_data!$F$3:$F$338,0), MATCH(data!P$3,raw_data!$A$3:$CR$3,0))</f>
        <v>20</v>
      </c>
      <c r="Q61" s="20">
        <f>INDEX(raw_data!$A$3:$CR$338,MATCH(data!$B61,raw_data!$F$3:$F$338,0), MATCH(data!Q$3,raw_data!$A$3:$CR$3,0))</f>
        <v>0</v>
      </c>
      <c r="R61" s="20">
        <f>INDEX(raw_data!$A$3:$CR$338,MATCH(data!$B61,raw_data!$F$3:$F$338,0), MATCH(data!R$3,raw_data!$A$3:$CR$3,0))</f>
        <v>0</v>
      </c>
      <c r="S61" s="20">
        <f>INDEX(raw_data!$A$3:$CR$338,MATCH(data!$B61,raw_data!$F$3:$F$338,0), MATCH(data!S$3,raw_data!$A$3:$CR$3,0))</f>
        <v>0</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Hogan et al. (2005)</v>
      </c>
      <c r="AH61" s="20" t="str">
        <f>INDEX(raw_data!$A$3:$CR$338,MATCH(data!$B61,raw_data!$F$3:$F$338,0),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61" s="61">
        <f t="shared" si="2"/>
        <v>44.734419444735288</v>
      </c>
    </row>
    <row r="62" spans="1:35">
      <c r="A62" s="20" t="str">
        <f>INDEX(raw_data!$A$3:$CR$338,MATCH(data!$B62,raw_data!$F$3:$F$338,0), MATCH(data!A$3,raw_data!$A$3:$CR$3,0))</f>
        <v>HIV &amp; STIs</v>
      </c>
      <c r="B62" s="22" t="s">
        <v>615</v>
      </c>
      <c r="C62" s="20" t="str">
        <f>INDEX(raw_data!$A$3:$CR$338,MATCH(data!$B62,raw_data!$F$3:$F$338,0), MATCH(data!C$3,raw_data!$A$3:$CR$3,0))</f>
        <v xml:space="preserve">Male circumcision </v>
      </c>
      <c r="D62" s="20" t="str">
        <f>INDEX(raw_data!$A$3:$CR$338,MATCH(data!$B62,raw_data!$F$3:$F$338,0), MATCH(data!D$3,raw_data!$A$3:$CR$3,0))</f>
        <v>1 year</v>
      </c>
      <c r="E62" s="61">
        <f>INDEX(raw_data!$A$3:$CR$338,MATCH(data!$B62,raw_data!$F$3:$F$338,0), MATCH(data!E$3,raw_data!$A$3:$CR$3,0))</f>
        <v>0.31</v>
      </c>
      <c r="F62" s="61">
        <f>INDEX(raw_data!$A$3:$CR$338,MATCH(data!$B62,raw_data!$F$3:$F$338,0), MATCH(data!F$3,raw_data!$A$3:$CR$3,0))</f>
        <v>-94.520809999999997</v>
      </c>
      <c r="G62" s="61">
        <f t="shared" si="1"/>
        <v>0.92377149350649357</v>
      </c>
      <c r="H62" s="87">
        <f>INDEX(raw_data!$A$3:$CR$338,MATCH(data!$B62,raw_data!$F$3:$F$338,0), MATCH(data!H$3,raw_data!$A$3:$CR$3,0))</f>
        <v>40</v>
      </c>
      <c r="I62" s="87">
        <f>INDEX(raw_data!$A$3:$CR$338,MATCH(data!$B62,raw_data!$F$3:$F$338,0), MATCH(data!I$3,raw_data!$A$3:$CR$3,0))</f>
        <v>1094584.0523399999</v>
      </c>
      <c r="J62" s="87">
        <f>INDEX(raw_data!$A$3:$CR$338,MATCH(data!$B62,raw_data!$F$3:$F$338,0), MATCH(data!J$3,raw_data!$A$3:$CR$3,0))</f>
        <v>2736460.1308499998</v>
      </c>
      <c r="K62" s="61">
        <f>INDEX(raw_data!$A$3:$CR$338,MATCH(data!$B62,raw_data!$F$3:$F$338,0), MATCH(data!K$3,raw_data!$A$3:$CR$3,0))</f>
        <v>10.308060271045226</v>
      </c>
      <c r="L62" s="20">
        <f>INDEX(raw_data!$A$3:$CR$338,MATCH(data!$B62,raw_data!$F$3:$F$338,0), MATCH(data!L$3,raw_data!$A$3:$CR$3,0))</f>
        <v>10</v>
      </c>
      <c r="M62" s="20">
        <f>INDEX(raw_data!$A$3:$CR$338,MATCH(data!$B62,raw_data!$F$3:$F$338,0), MATCH(data!M$3,raw_data!$A$3:$CR$3,0))</f>
        <v>10</v>
      </c>
      <c r="N62" s="20">
        <f>INDEX(raw_data!$A$3:$CR$338,MATCH(data!$B62,raw_data!$F$3:$F$338,0), MATCH(data!N$3,raw_data!$A$3:$CR$3,0))</f>
        <v>0</v>
      </c>
      <c r="O62" s="20">
        <f>INDEX(raw_data!$A$3:$CR$338,MATCH(data!$B62,raw_data!$F$3:$F$338,0), MATCH(data!O$3,raw_data!$A$3:$CR$3,0))</f>
        <v>0</v>
      </c>
      <c r="P62" s="20">
        <f>INDEX(raw_data!$A$3:$CR$338,MATCH(data!$B62,raw_data!$F$3:$F$338,0), MATCH(data!P$3,raw_data!$A$3:$CR$3,0))</f>
        <v>20</v>
      </c>
      <c r="Q62" s="20">
        <f>INDEX(raw_data!$A$3:$CR$338,MATCH(data!$B62,raw_data!$F$3:$F$338,0), MATCH(data!Q$3,raw_data!$A$3:$CR$3,0))</f>
        <v>0</v>
      </c>
      <c r="R62" s="20">
        <f>INDEX(raw_data!$A$3:$CR$338,MATCH(data!$B62,raw_data!$F$3:$F$338,0), MATCH(data!R$3,raw_data!$A$3:$CR$3,0))</f>
        <v>0</v>
      </c>
      <c r="S62" s="20">
        <f>INDEX(raw_data!$A$3:$CR$338,MATCH(data!$B62,raw_data!$F$3:$F$338,0), MATCH(data!S$3,raw_data!$A$3:$CR$3,0))</f>
        <v>0</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Uthman (2011); Value Health</v>
      </c>
      <c r="AH62" s="20" t="str">
        <f>INDEX(raw_data!$A$3:$CR$338,MATCH(data!$B62,raw_data!$F$3:$F$338,0), MATCH(data!AH$3,raw_data!$A$3:$CR$3,0))</f>
        <v>Circumcision for prevention of heterosexual acquisition of HIV</v>
      </c>
      <c r="AI62" s="61">
        <f t="shared" si="2"/>
        <v>-304.90583870967743</v>
      </c>
    </row>
    <row r="63" spans="1:35">
      <c r="A63" s="20" t="str">
        <f>INDEX(raw_data!$A$3:$CR$338,MATCH(data!$B63,raw_data!$F$3:$F$338,0), MATCH(data!A$3,raw_data!$A$3:$CR$3,0))</f>
        <v>HIV &amp; STIs</v>
      </c>
      <c r="B63" s="22" t="s">
        <v>620</v>
      </c>
      <c r="C63" s="20" t="str">
        <f>INDEX(raw_data!$A$3:$CR$338,MATCH(data!$B63,raw_data!$F$3:$F$338,0), MATCH(data!C$3,raw_data!$A$3:$CR$3,0))</f>
        <v>PMTCT</v>
      </c>
      <c r="D63" s="20" t="str">
        <f>INDEX(raw_data!$A$3:$CR$338,MATCH(data!$B63,raw_data!$F$3:$F$338,0), MATCH(data!D$3,raw_data!$A$3:$CR$3,0))</f>
        <v>18 Months</v>
      </c>
      <c r="E63" s="61">
        <f>INDEX(raw_data!$A$3:$CR$338,MATCH(data!$B63,raw_data!$F$3:$F$338,0), MATCH(data!E$3,raw_data!$A$3:$CR$3,0))</f>
        <v>8.58</v>
      </c>
      <c r="F63" s="61">
        <f>INDEX(raw_data!$A$3:$CR$338,MATCH(data!$B63,raw_data!$F$3:$F$338,0), MATCH(data!F$3,raw_data!$A$3:$CR$3,0))</f>
        <v>334.27800000000002</v>
      </c>
      <c r="G63" s="61">
        <f t="shared" si="1"/>
        <v>6.4093636363636364</v>
      </c>
      <c r="H63" s="87">
        <f>INDEX(raw_data!$A$3:$CR$338,MATCH(data!$B63,raw_data!$F$3:$F$338,0), MATCH(data!H$3,raw_data!$A$3:$CR$3,0))</f>
        <v>98.749979999999994</v>
      </c>
      <c r="I63" s="87">
        <f>INDEX(raw_data!$A$3:$CR$338,MATCH(data!$B63,raw_data!$F$3:$F$338,0), MATCH(data!I$3,raw_data!$A$3:$CR$3,0))</f>
        <v>73585.808050000007</v>
      </c>
      <c r="J63" s="87">
        <f>INDEX(raw_data!$A$3:$CR$338,MATCH(data!$B63,raw_data!$F$3:$F$338,0), MATCH(data!J$3,raw_data!$A$3:$CR$3,0))</f>
        <v>74517.289066792728</v>
      </c>
      <c r="K63" s="61">
        <f>INDEX(raw_data!$A$3:$CR$338,MATCH(data!$B63,raw_data!$F$3:$F$338,0), MATCH(data!K$3,raw_data!$A$3:$CR$3,0))</f>
        <v>21.95593003137849</v>
      </c>
      <c r="L63" s="20">
        <f>INDEX(raw_data!$A$3:$CR$338,MATCH(data!$B63,raw_data!$F$3:$F$338,0), MATCH(data!L$3,raw_data!$A$3:$CR$3,0))</f>
        <v>3</v>
      </c>
      <c r="M63" s="20">
        <f>INDEX(raw_data!$A$3:$CR$338,MATCH(data!$B63,raw_data!$F$3:$F$338,0), MATCH(data!M$3,raw_data!$A$3:$CR$3,0))</f>
        <v>3</v>
      </c>
      <c r="N63" s="20">
        <f>INDEX(raw_data!$A$3:$CR$338,MATCH(data!$B63,raw_data!$F$3:$F$338,0), MATCH(data!N$3,raw_data!$A$3:$CR$3,0))</f>
        <v>0</v>
      </c>
      <c r="O63" s="20">
        <f>INDEX(raw_data!$A$3:$CR$338,MATCH(data!$B63,raw_data!$F$3:$F$338,0), MATCH(data!O$3,raw_data!$A$3:$CR$3,0))</f>
        <v>10</v>
      </c>
      <c r="P63" s="20">
        <f>INDEX(raw_data!$A$3:$CR$338,MATCH(data!$B63,raw_data!$F$3:$F$338,0), MATCH(data!P$3,raw_data!$A$3:$CR$3,0))</f>
        <v>10</v>
      </c>
      <c r="Q63" s="20">
        <f>INDEX(raw_data!$A$3:$CR$338,MATCH(data!$B63,raw_data!$F$3:$F$338,0), MATCH(data!Q$3,raw_data!$A$3:$CR$3,0))</f>
        <v>0.44999999999999996</v>
      </c>
      <c r="R63" s="20">
        <f>INDEX(raw_data!$A$3:$CR$338,MATCH(data!$B63,raw_data!$F$3:$F$338,0), MATCH(data!R$3,raw_data!$A$3:$CR$3,0))</f>
        <v>1</v>
      </c>
      <c r="S63" s="20">
        <f>INDEX(raw_data!$A$3:$CR$338,MATCH(data!$B63,raw_data!$F$3:$F$338,0), MATCH(data!S$3,raw_data!$A$3:$CR$3,0))</f>
        <v>1</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Kuznik (2012); Bull World Health Organ</v>
      </c>
      <c r="AH63" s="20" t="str">
        <f>INDEX(raw_data!$A$3:$CR$338,MATCH(data!$B63,raw_data!$F$3:$F$338,0), MATCH(data!AH$3,raw_data!$A$3:$CR$3,0))</f>
        <v>18-month antiretroviral therapy (ART) to prevent mother-to-child HIV transmission. A combination of zidovudine and lamivudine with either efavirenz or nevirapine</v>
      </c>
      <c r="AI63" s="61">
        <f t="shared" si="2"/>
        <v>38.960139860139861</v>
      </c>
    </row>
    <row r="64" spans="1:35">
      <c r="A64" s="20" t="str">
        <f>INDEX(raw_data!$A$3:$CR$338,MATCH(data!$B64,raw_data!$F$3:$F$338,0), MATCH(data!A$3,raw_data!$A$3:$CR$3,0))</f>
        <v>HIV &amp; STIs</v>
      </c>
      <c r="B64" s="22" t="s">
        <v>627</v>
      </c>
      <c r="C64" s="20" t="str">
        <f>INDEX(raw_data!$A$3:$CR$338,MATCH(data!$B64,raw_data!$F$3:$F$338,0), MATCH(data!C$3,raw_data!$A$3:$CR$3,0))</f>
        <v>Pre-exposure prophylaxis for high-risk serodiscordant couples</v>
      </c>
      <c r="D64" s="20" t="str">
        <f>INDEX(raw_data!$A$3:$CR$338,MATCH(data!$B64,raw_data!$F$3:$F$338,0), MATCH(data!D$3,raw_data!$A$3:$CR$3,0))</f>
        <v>10 Years</v>
      </c>
      <c r="E64" s="61">
        <f>INDEX(raw_data!$A$3:$CR$338,MATCH(data!$B64,raw_data!$F$3:$F$338,0), MATCH(data!E$3,raw_data!$A$3:$CR$3,0))</f>
        <v>16.201620162016201</v>
      </c>
      <c r="F64" s="61">
        <f>INDEX(raw_data!$A$3:$CR$338,MATCH(data!$B64,raw_data!$F$3:$F$338,0), MATCH(data!F$3,raw_data!$A$3:$CR$3,0))</f>
        <v>34091.809180918091</v>
      </c>
      <c r="G64" s="61">
        <f t="shared" si="1"/>
        <v>-205.1737641296597</v>
      </c>
      <c r="H64" s="87">
        <f>INDEX(raw_data!$A$3:$CR$338,MATCH(data!$B64,raw_data!$F$3:$F$338,0), MATCH(data!H$3,raw_data!$A$3:$CR$3,0))</f>
        <v>90</v>
      </c>
      <c r="I64" s="87">
        <f>INDEX(raw_data!$A$3:$CR$338,MATCH(data!$B64,raw_data!$F$3:$F$338,0), MATCH(data!I$3,raw_data!$A$3:$CR$3,0))</f>
        <v>999.9</v>
      </c>
      <c r="J64" s="87">
        <f>INDEX(raw_data!$A$3:$CR$338,MATCH(data!$B64,raw_data!$F$3:$F$338,0), MATCH(data!J$3,raw_data!$A$3:$CR$3,0))</f>
        <v>1111</v>
      </c>
      <c r="K64" s="61">
        <f>INDEX(raw_data!$A$3:$CR$338,MATCH(data!$B64,raw_data!$F$3:$F$338,0), MATCH(data!K$3,raw_data!$A$3:$CR$3,0))</f>
        <v>101</v>
      </c>
      <c r="L64" s="20">
        <f>INDEX(raw_data!$A$3:$CR$338,MATCH(data!$B64,raw_data!$F$3:$F$338,0), MATCH(data!L$3,raw_data!$A$3:$CR$3,0))</f>
        <v>0</v>
      </c>
      <c r="M64" s="20">
        <f>INDEX(raw_data!$A$3:$CR$338,MATCH(data!$B64,raw_data!$F$3:$F$338,0), MATCH(data!M$3,raw_data!$A$3:$CR$3,0))</f>
        <v>0</v>
      </c>
      <c r="N64" s="20">
        <f>INDEX(raw_data!$A$3:$CR$338,MATCH(data!$B64,raw_data!$F$3:$F$338,0), MATCH(data!N$3,raw_data!$A$3:$CR$3,0))</f>
        <v>0</v>
      </c>
      <c r="O64" s="20">
        <f>INDEX(raw_data!$A$3:$CR$338,MATCH(data!$B64,raw_data!$F$3:$F$338,0), MATCH(data!O$3,raw_data!$A$3:$CR$3,0))</f>
        <v>0</v>
      </c>
      <c r="P64" s="20">
        <f>INDEX(raw_data!$A$3:$CR$338,MATCH(data!$B64,raw_data!$F$3:$F$338,0), MATCH(data!P$3,raw_data!$A$3:$CR$3,0))</f>
        <v>35</v>
      </c>
      <c r="Q64" s="20">
        <f>INDEX(raw_data!$A$3:$CR$338,MATCH(data!$B64,raw_data!$F$3:$F$338,0), MATCH(data!Q$3,raw_data!$A$3:$CR$3,0))</f>
        <v>0</v>
      </c>
      <c r="R64" s="20">
        <f>INDEX(raw_data!$A$3:$CR$338,MATCH(data!$B64,raw_data!$F$3:$F$338,0), MATCH(data!R$3,raw_data!$A$3:$CR$3,0))</f>
        <v>0</v>
      </c>
      <c r="S64" s="20">
        <f>INDEX(raw_data!$A$3:$CR$338,MATCH(data!$B64,raw_data!$F$3:$F$338,0), MATCH(data!S$3,raw_data!$A$3:$CR$3,0))</f>
        <v>0</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Ying (2015); J Int AIDS Soc</v>
      </c>
      <c r="AH64" s="20" t="str">
        <f>INDEX(raw_data!$A$3:$CR$338,MATCH(data!$B64,raw_data!$F$3:$F$338,0), MATCH(data!AH$3,raw_data!$A$3:$CR$3,0))</f>
        <v>Pre-exposure prophylaxis (PrEP) for high-risk serodiscordant couples and high-risk couples + antiretroviral therapy (ART) use (40%)</v>
      </c>
      <c r="AI64" s="61">
        <f t="shared" si="2"/>
        <v>2104.2222222222222</v>
      </c>
    </row>
    <row r="65" spans="1:35">
      <c r="A65" s="20" t="str">
        <f>INDEX(raw_data!$A$3:$CR$338,MATCH(data!$B65,raw_data!$F$3:$F$338,0), MATCH(data!A$3,raw_data!$A$3:$CR$3,0))</f>
        <v>HIV &amp; STIs</v>
      </c>
      <c r="B65" s="22" t="s">
        <v>634</v>
      </c>
      <c r="C65" s="20" t="str">
        <f>INDEX(raw_data!$A$3:$CR$338,MATCH(data!$B65,raw_data!$F$3:$F$338,0), MATCH(data!C$3,raw_data!$A$3:$CR$3,0))</f>
        <v>Pre-exposure prophylaxis for pregnant and breastfeeding women</v>
      </c>
      <c r="D65" s="20" t="str">
        <f>INDEX(raw_data!$A$3:$CR$338,MATCH(data!$B65,raw_data!$F$3:$F$338,0), MATCH(data!D$3,raw_data!$A$3:$CR$3,0))</f>
        <v>1 year</v>
      </c>
      <c r="E65" s="61">
        <f>INDEX(raw_data!$A$3:$CR$338,MATCH(data!$B65,raw_data!$F$3:$F$338,0), MATCH(data!E$3,raw_data!$A$3:$CR$3,0))</f>
        <v>0.34</v>
      </c>
      <c r="F65" s="61">
        <f>INDEX(raw_data!$A$3:$CR$338,MATCH(data!$B65,raw_data!$F$3:$F$338,0), MATCH(data!F$3,raw_data!$A$3:$CR$3,0))</f>
        <v>359.30699999999996</v>
      </c>
      <c r="G65" s="61">
        <f t="shared" si="1"/>
        <v>-1.9931623376623373</v>
      </c>
      <c r="H65" s="87">
        <f>INDEX(raw_data!$A$3:$CR$338,MATCH(data!$B65,raw_data!$F$3:$F$338,0), MATCH(data!H$3,raw_data!$A$3:$CR$3,0))</f>
        <v>98.749979999999994</v>
      </c>
      <c r="I65" s="87">
        <f>INDEX(raw_data!$A$3:$CR$338,MATCH(data!$B65,raw_data!$F$3:$F$338,0), MATCH(data!I$3,raw_data!$A$3:$CR$3,0))</f>
        <v>73585.808050000007</v>
      </c>
      <c r="J65" s="87">
        <f>INDEX(raw_data!$A$3:$CR$338,MATCH(data!$B65,raw_data!$F$3:$F$338,0), MATCH(data!J$3,raw_data!$A$3:$CR$3,0))</f>
        <v>74517.289066792728</v>
      </c>
      <c r="K65" s="61">
        <f>INDEX(raw_data!$A$3:$CR$338,MATCH(data!$B65,raw_data!$F$3:$F$338,0), MATCH(data!K$3,raw_data!$A$3:$CR$3,0))</f>
        <v>101</v>
      </c>
      <c r="L65" s="20">
        <f>INDEX(raw_data!$A$3:$CR$338,MATCH(data!$B65,raw_data!$F$3:$F$338,0), MATCH(data!L$3,raw_data!$A$3:$CR$3,0))</f>
        <v>3</v>
      </c>
      <c r="M65" s="20">
        <f>INDEX(raw_data!$A$3:$CR$338,MATCH(data!$B65,raw_data!$F$3:$F$338,0), MATCH(data!M$3,raw_data!$A$3:$CR$3,0))</f>
        <v>3</v>
      </c>
      <c r="N65" s="20">
        <f>INDEX(raw_data!$A$3:$CR$338,MATCH(data!$B65,raw_data!$F$3:$F$338,0), MATCH(data!N$3,raw_data!$A$3:$CR$3,0))</f>
        <v>0</v>
      </c>
      <c r="O65" s="20">
        <f>INDEX(raw_data!$A$3:$CR$338,MATCH(data!$B65,raw_data!$F$3:$F$338,0), MATCH(data!O$3,raw_data!$A$3:$CR$3,0))</f>
        <v>10</v>
      </c>
      <c r="P65" s="20">
        <f>INDEX(raw_data!$A$3:$CR$338,MATCH(data!$B65,raw_data!$F$3:$F$338,0), MATCH(data!P$3,raw_data!$A$3:$CR$3,0))</f>
        <v>10</v>
      </c>
      <c r="Q65" s="20">
        <f>INDEX(raw_data!$A$3:$CR$338,MATCH(data!$B65,raw_data!$F$3:$F$338,0), MATCH(data!Q$3,raw_data!$A$3:$CR$3,0))</f>
        <v>0.44999999999999996</v>
      </c>
      <c r="R65" s="20">
        <f>INDEX(raw_data!$A$3:$CR$338,MATCH(data!$B65,raw_data!$F$3:$F$338,0), MATCH(data!R$3,raw_data!$A$3:$CR$3,0))</f>
        <v>1</v>
      </c>
      <c r="S65" s="20">
        <f>INDEX(raw_data!$A$3:$CR$338,MATCH(data!$B65,raw_data!$F$3:$F$338,0), MATCH(data!S$3,raw_data!$A$3:$CR$3,0))</f>
        <v>1</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Price (2016); J Acquir Immune Defic Syndr</v>
      </c>
      <c r="AH65" s="20" t="str">
        <f>INDEX(raw_data!$A$3:$CR$338,MATCH(data!$B65,raw_data!$F$3:$F$338,0), MATCH(data!AH$3,raw_data!$A$3:$CR$3,0))</f>
        <v>Antiretroviral pre-exposure prophylaxis (PrEP) administered to pregnant and breastfeeding women</v>
      </c>
      <c r="AI65" s="61">
        <f t="shared" si="2"/>
        <v>1056.7852941176468</v>
      </c>
    </row>
    <row r="66" spans="1:35">
      <c r="A66" s="20" t="str">
        <f>INDEX(raw_data!$A$3:$CR$338,MATCH(data!$B66,raw_data!$F$3:$F$338,0), MATCH(data!A$3,raw_data!$A$3:$CR$3,0))</f>
        <v>HIV &amp; STIs</v>
      </c>
      <c r="B66" s="22" t="s">
        <v>640</v>
      </c>
      <c r="C66" s="20" t="str">
        <f>INDEX(raw_data!$A$3:$CR$338,MATCH(data!$B66,raw_data!$F$3:$F$338,0), MATCH(data!C$3,raw_data!$A$3:$CR$3,0))</f>
        <v>ART for men</v>
      </c>
      <c r="D66" s="20" t="str">
        <f>INDEX(raw_data!$A$3:$CR$338,MATCH(data!$B66,raw_data!$F$3:$F$338,0), MATCH(data!D$3,raw_data!$A$3:$CR$3,0))</f>
        <v>1 year</v>
      </c>
      <c r="E66" s="61">
        <f>INDEX(raw_data!$A$3:$CR$338,MATCH(data!$B66,raw_data!$F$3:$F$338,0), MATCH(data!E$3,raw_data!$A$3:$CR$3,0))</f>
        <v>0.58622679981792303</v>
      </c>
      <c r="F66" s="61">
        <f>INDEX(raw_data!$A$3:$CR$338,MATCH(data!$B66,raw_data!$F$3:$F$338,0), MATCH(data!F$3,raw_data!$A$3:$CR$3,0))</f>
        <v>211.02489859731463</v>
      </c>
      <c r="G66" s="61">
        <f t="shared" si="1"/>
        <v>-0.78406474951528893</v>
      </c>
      <c r="H66" s="87">
        <f>INDEX(raw_data!$A$3:$CR$338,MATCH(data!$B66,raw_data!$F$3:$F$338,0), MATCH(data!H$3,raw_data!$A$3:$CR$3,0))</f>
        <v>81</v>
      </c>
      <c r="I66" s="87">
        <f>INDEX(raw_data!$A$3:$CR$338,MATCH(data!$B66,raw_data!$F$3:$F$338,0), MATCH(data!I$3,raw_data!$A$3:$CR$3,0))</f>
        <v>470346.58552000002</v>
      </c>
      <c r="J66" s="87">
        <f>INDEX(raw_data!$A$3:$CR$338,MATCH(data!$B66,raw_data!$F$3:$F$338,0), MATCH(data!J$3,raw_data!$A$3:$CR$3,0))</f>
        <v>580674.79693827161</v>
      </c>
      <c r="K66" s="61">
        <f>INDEX(raw_data!$A$3:$CR$338,MATCH(data!$B66,raw_data!$F$3:$F$338,0), MATCH(data!K$3,raw_data!$A$3:$CR$3,0))</f>
        <v>152.74284914250163</v>
      </c>
      <c r="L66" s="20">
        <f>INDEX(raw_data!$A$3:$CR$338,MATCH(data!$B66,raw_data!$F$3:$F$338,0), MATCH(data!L$3,raw_data!$A$3:$CR$3,0))</f>
        <v>6</v>
      </c>
      <c r="M66" s="20">
        <f>INDEX(raw_data!$A$3:$CR$338,MATCH(data!$B66,raw_data!$F$3:$F$338,0), MATCH(data!M$3,raw_data!$A$3:$CR$3,0))</f>
        <v>6</v>
      </c>
      <c r="N66" s="20">
        <f>INDEX(raw_data!$A$3:$CR$338,MATCH(data!$B66,raw_data!$F$3:$F$338,0), MATCH(data!N$3,raw_data!$A$3:$CR$3,0))</f>
        <v>0</v>
      </c>
      <c r="O66" s="20">
        <f>INDEX(raw_data!$A$3:$CR$338,MATCH(data!$B66,raw_data!$F$3:$F$338,0), MATCH(data!O$3,raw_data!$A$3:$CR$3,0))</f>
        <v>4</v>
      </c>
      <c r="P66" s="20">
        <f>INDEX(raw_data!$A$3:$CR$338,MATCH(data!$B66,raw_data!$F$3:$F$338,0), MATCH(data!P$3,raw_data!$A$3:$CR$3,0))</f>
        <v>4</v>
      </c>
      <c r="Q66" s="20">
        <f>INDEX(raw_data!$A$3:$CR$338,MATCH(data!$B66,raw_data!$F$3:$F$338,0), MATCH(data!Q$3,raw_data!$A$3:$CR$3,0))</f>
        <v>0.44999999999999996</v>
      </c>
      <c r="R66" s="20">
        <f>INDEX(raw_data!$A$3:$CR$338,MATCH(data!$B66,raw_data!$F$3:$F$338,0), MATCH(data!R$3,raw_data!$A$3:$CR$3,0))</f>
        <v>1</v>
      </c>
      <c r="S66" s="20">
        <f>INDEX(raw_data!$A$3:$CR$338,MATCH(data!$B66,raw_data!$F$3:$F$338,0), MATCH(data!S$3,raw_data!$A$3:$CR$3,0))</f>
        <v>1</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Alistar et al. (2014)</v>
      </c>
      <c r="AH66" s="20" t="str">
        <f>INDEX(raw_data!$A$3:$CR$338,MATCH(data!$B66,raw_data!$F$3:$F$338,0), MATCH(data!AH$3,raw_data!$A$3:$CR$3,0))</f>
        <v>Universal ART (all identified HIV-infected individuals)</v>
      </c>
      <c r="AI66" s="61">
        <f t="shared" si="2"/>
        <v>359.97142857142859</v>
      </c>
    </row>
    <row r="67" spans="1:35">
      <c r="A67" s="20" t="str">
        <f>INDEX(raw_data!$A$3:$CR$338,MATCH(data!$B67,raw_data!$F$3:$F$338,0), MATCH(data!A$3,raw_data!$A$3:$CR$3,0))</f>
        <v>HIV &amp; STIs</v>
      </c>
      <c r="B67" s="22" t="s">
        <v>643</v>
      </c>
      <c r="C67" s="20" t="str">
        <f>INDEX(raw_data!$A$3:$CR$338,MATCH(data!$B67,raw_data!$F$3:$F$338,0), MATCH(data!C$3,raw_data!$A$3:$CR$3,0))</f>
        <v>ART for women</v>
      </c>
      <c r="D67" s="20" t="str">
        <f>INDEX(raw_data!$A$3:$CR$338,MATCH(data!$B67,raw_data!$F$3:$F$338,0), MATCH(data!D$3,raw_data!$A$3:$CR$3,0))</f>
        <v>1 year</v>
      </c>
      <c r="E67" s="61">
        <f>INDEX(raw_data!$A$3:$CR$338,MATCH(data!$B67,raw_data!$F$3:$F$338,0), MATCH(data!E$3,raw_data!$A$3:$CR$3,0))</f>
        <v>0.58622679981792303</v>
      </c>
      <c r="F67" s="61">
        <f>INDEX(raw_data!$A$3:$CR$338,MATCH(data!$B67,raw_data!$F$3:$F$338,0), MATCH(data!F$3,raw_data!$A$3:$CR$3,0))</f>
        <v>211.02489859731463</v>
      </c>
      <c r="G67" s="61">
        <f t="shared" si="1"/>
        <v>-0.78406474951528893</v>
      </c>
      <c r="H67" s="87">
        <f>INDEX(raw_data!$A$3:$CR$338,MATCH(data!$B67,raw_data!$F$3:$F$338,0), MATCH(data!H$3,raw_data!$A$3:$CR$3,0))</f>
        <v>85</v>
      </c>
      <c r="I67" s="87">
        <f>INDEX(raw_data!$A$3:$CR$338,MATCH(data!$B67,raw_data!$F$3:$F$338,0), MATCH(data!I$3,raw_data!$A$3:$CR$3,0))</f>
        <v>711899.29636000004</v>
      </c>
      <c r="J67" s="87">
        <f>INDEX(raw_data!$A$3:$CR$338,MATCH(data!$B67,raw_data!$F$3:$F$338,0), MATCH(data!J$3,raw_data!$A$3:$CR$3,0))</f>
        <v>837528.58395294123</v>
      </c>
      <c r="K67" s="61">
        <f>INDEX(raw_data!$A$3:$CR$338,MATCH(data!$B67,raw_data!$F$3:$F$338,0), MATCH(data!K$3,raw_data!$A$3:$CR$3,0))</f>
        <v>152.74284914250163</v>
      </c>
      <c r="L67" s="20">
        <f>INDEX(raw_data!$A$3:$CR$338,MATCH(data!$B67,raw_data!$F$3:$F$338,0), MATCH(data!L$3,raw_data!$A$3:$CR$3,0))</f>
        <v>6</v>
      </c>
      <c r="M67" s="20">
        <f>INDEX(raw_data!$A$3:$CR$338,MATCH(data!$B67,raw_data!$F$3:$F$338,0), MATCH(data!M$3,raw_data!$A$3:$CR$3,0))</f>
        <v>6</v>
      </c>
      <c r="N67" s="20">
        <f>INDEX(raw_data!$A$3:$CR$338,MATCH(data!$B67,raw_data!$F$3:$F$338,0), MATCH(data!N$3,raw_data!$A$3:$CR$3,0))</f>
        <v>0</v>
      </c>
      <c r="O67" s="20">
        <f>INDEX(raw_data!$A$3:$CR$338,MATCH(data!$B67,raw_data!$F$3:$F$338,0), MATCH(data!O$3,raw_data!$A$3:$CR$3,0))</f>
        <v>4</v>
      </c>
      <c r="P67" s="20">
        <f>INDEX(raw_data!$A$3:$CR$338,MATCH(data!$B67,raw_data!$F$3:$F$338,0), MATCH(data!P$3,raw_data!$A$3:$CR$3,0))</f>
        <v>4</v>
      </c>
      <c r="Q67" s="20">
        <f>INDEX(raw_data!$A$3:$CR$338,MATCH(data!$B67,raw_data!$F$3:$F$338,0), MATCH(data!Q$3,raw_data!$A$3:$CR$3,0))</f>
        <v>0.44999999999999996</v>
      </c>
      <c r="R67" s="20">
        <f>INDEX(raw_data!$A$3:$CR$338,MATCH(data!$B67,raw_data!$F$3:$F$338,0), MATCH(data!R$3,raw_data!$A$3:$CR$3,0))</f>
        <v>1</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Alistar et al. (2014)</v>
      </c>
      <c r="AH67" s="20" t="str">
        <f>INDEX(raw_data!$A$3:$CR$338,MATCH(data!$B67,raw_data!$F$3:$F$338,0), MATCH(data!AH$3,raw_data!$A$3:$CR$3,0))</f>
        <v>Universal ART (all identified HIV-infected individuals)</v>
      </c>
      <c r="AI67" s="61">
        <f t="shared" si="2"/>
        <v>359.97142857142859</v>
      </c>
    </row>
    <row r="68" spans="1:35">
      <c r="A68" s="20" t="str">
        <f>INDEX(raw_data!$A$3:$CR$338,MATCH(data!$B68,raw_data!$F$3:$F$338,0), MATCH(data!A$3,raw_data!$A$3:$CR$3,0))</f>
        <v>HIV &amp; STIs</v>
      </c>
      <c r="B68" s="22" t="s">
        <v>646</v>
      </c>
      <c r="C68" s="20" t="str">
        <f>INDEX(raw_data!$A$3:$CR$338,MATCH(data!$B68,raw_data!$F$3:$F$338,0), MATCH(data!C$3,raw_data!$A$3:$CR$3,0))</f>
        <v>Home-based highly active retroviral therapy (HAART)</v>
      </c>
      <c r="D68" s="20" t="str">
        <f>INDEX(raw_data!$A$3:$CR$338,MATCH(data!$B68,raw_data!$F$3:$F$338,0), MATCH(data!D$3,raw_data!$A$3:$CR$3,0))</f>
        <v>15 Years</v>
      </c>
      <c r="E68" s="61">
        <f>INDEX(raw_data!$A$3:$CR$338,MATCH(data!$B68,raw_data!$F$3:$F$338,0), MATCH(data!E$3,raw_data!$A$3:$CR$3,0))</f>
        <v>6.8609999999999998</v>
      </c>
      <c r="F68" s="61">
        <f>INDEX(raw_data!$A$3:$CR$338,MATCH(data!$B68,raw_data!$F$3:$F$338,0), MATCH(data!F$3,raw_data!$A$3:$CR$3,0))</f>
        <v>5541.1979699999993</v>
      </c>
      <c r="G68" s="61">
        <f t="shared" ref="G68:G127" si="5">E68-F68/154</f>
        <v>-29.120804999999994</v>
      </c>
      <c r="H68" s="87">
        <f>INDEX(raw_data!$A$3:$CR$338,MATCH(data!$B68,raw_data!$F$3:$F$338,0), MATCH(data!H$3,raw_data!$A$3:$CR$3,0))</f>
        <v>85</v>
      </c>
      <c r="I68" s="87">
        <f>INDEX(raw_data!$A$3:$CR$338,MATCH(data!$B68,raw_data!$F$3:$F$338,0), MATCH(data!I$3,raw_data!$A$3:$CR$3,0))</f>
        <v>1205472.8737575307</v>
      </c>
      <c r="J68" s="87">
        <f>INDEX(raw_data!$A$3:$CR$338,MATCH(data!$B68,raw_data!$F$3:$F$338,0), MATCH(data!J$3,raw_data!$A$3:$CR$3,0))</f>
        <v>1418203.3808912127</v>
      </c>
      <c r="K68" s="61">
        <f>INDEX(raw_data!$A$3:$CR$338,MATCH(data!$B68,raw_data!$F$3:$F$338,0), MATCH(data!K$3,raw_data!$A$3:$CR$3,0))</f>
        <v>647.58500000000004</v>
      </c>
      <c r="L68" s="20">
        <f>INDEX(raw_data!$A$3:$CR$338,MATCH(data!$B68,raw_data!$F$3:$F$338,0), MATCH(data!L$3,raw_data!$A$3:$CR$3,0))</f>
        <v>4.5</v>
      </c>
      <c r="M68" s="20">
        <f>INDEX(raw_data!$A$3:$CR$338,MATCH(data!$B68,raw_data!$F$3:$F$338,0), MATCH(data!M$3,raw_data!$A$3:$CR$3,0))</f>
        <v>7.5</v>
      </c>
      <c r="N68" s="20">
        <f>INDEX(raw_data!$A$3:$CR$338,MATCH(data!$B68,raw_data!$F$3:$F$338,0), MATCH(data!N$3,raw_data!$A$3:$CR$3,0))</f>
        <v>0</v>
      </c>
      <c r="O68" s="20">
        <f>INDEX(raw_data!$A$3:$CR$338,MATCH(data!$B68,raw_data!$F$3:$F$338,0), MATCH(data!O$3,raw_data!$A$3:$CR$3,0))</f>
        <v>0</v>
      </c>
      <c r="P68" s="20">
        <f>INDEX(raw_data!$A$3:$CR$338,MATCH(data!$B68,raw_data!$F$3:$F$338,0), MATCH(data!P$3,raw_data!$A$3:$CR$3,0))</f>
        <v>6</v>
      </c>
      <c r="Q68" s="20">
        <f>INDEX(raw_data!$A$3:$CR$338,MATCH(data!$B68,raw_data!$F$3:$F$338,0), MATCH(data!Q$3,raw_data!$A$3:$CR$3,0))</f>
        <v>0</v>
      </c>
      <c r="R68" s="20">
        <f>INDEX(raw_data!$A$3:$CR$338,MATCH(data!$B68,raw_data!$F$3:$F$338,0), MATCH(data!R$3,raw_data!$A$3:$CR$3,0))</f>
        <v>0.75</v>
      </c>
      <c r="S68" s="20">
        <f>INDEX(raw_data!$A$3:$CR$338,MATCH(data!$B68,raw_data!$F$3:$F$338,0), MATCH(data!S$3,raw_data!$A$3:$CR$3,0))</f>
        <v>0.75</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Marseille (2009); Appl Health Econ Health Policy</v>
      </c>
      <c r="AH68" s="20" t="str">
        <f>INDEX(raw_data!$A$3:$CR$338,MATCH(data!$B68,raw_data!$F$3:$F$338,0), MATCH(data!AH$3,raw_data!$A$3:$CR$3,0))</f>
        <v>Home based highly active anti-retroviral therapy (HAART) added to a package of home based care (HBAC) and cotrimoxazole prophylaxis</v>
      </c>
      <c r="AI68" s="61">
        <f t="shared" ref="AI68:AI127" si="6">F68/E68</f>
        <v>807.63707477044159</v>
      </c>
    </row>
    <row r="69" spans="1:35">
      <c r="A69" s="20" t="str">
        <f>INDEX(raw_data!$A$3:$CR$338,MATCH(data!$B69,raw_data!$F$3:$F$338,0), MATCH(data!A$3,raw_data!$A$3:$CR$3,0))</f>
        <v>HIV &amp; STIs</v>
      </c>
      <c r="B69" s="22" t="s">
        <v>673</v>
      </c>
      <c r="C69" s="20" t="str">
        <f>INDEX(raw_data!$A$3:$CR$338,MATCH(data!$B69,raw_data!$F$3:$F$338,0), MATCH(data!C$3,raw_data!$A$3:$CR$3,0))</f>
        <v>Screen HIV+ cases for TB</v>
      </c>
      <c r="D69" s="20" t="str">
        <f>INDEX(raw_data!$A$3:$CR$338,MATCH(data!$B69,raw_data!$F$3:$F$338,0), MATCH(data!D$3,raw_data!$A$3:$CR$3,0))</f>
        <v>1 year</v>
      </c>
      <c r="E69" s="61">
        <f>INDEX(raw_data!$A$3:$CR$338,MATCH(data!$B69,raw_data!$F$3:$F$338,0), MATCH(data!E$3,raw_data!$A$3:$CR$3,0))</f>
        <v>1.0227290322580644</v>
      </c>
      <c r="F69" s="61">
        <f>INDEX(raw_data!$A$3:$CR$338,MATCH(data!$B69,raw_data!$F$3:$F$338,0), MATCH(data!F$3,raw_data!$A$3:$CR$3,0))</f>
        <v>114.84492999999999</v>
      </c>
      <c r="G69" s="61">
        <f t="shared" si="5"/>
        <v>0.27698273355676584</v>
      </c>
      <c r="H69" s="87">
        <f>INDEX(raw_data!$A$3:$CR$338,MATCH(data!$B69,raw_data!$F$3:$F$338,0), MATCH(data!H$3,raw_data!$A$3:$CR$3,0))</f>
        <v>60</v>
      </c>
      <c r="I69" s="87">
        <f>INDEX(raw_data!$A$3:$CR$338,MATCH(data!$B69,raw_data!$F$3:$F$338,0), MATCH(data!I$3,raw_data!$A$3:$CR$3,0))</f>
        <v>1005838.2</v>
      </c>
      <c r="J69" s="87">
        <f>INDEX(raw_data!$A$3:$CR$338,MATCH(data!$B69,raw_data!$F$3:$F$338,0), MATCH(data!J$3,raw_data!$A$3:$CR$3,0))</f>
        <v>1676397</v>
      </c>
      <c r="K69" s="61">
        <f>INDEX(raw_data!$A$3:$CR$338,MATCH(data!$B69,raw_data!$F$3:$F$338,0), MATCH(data!K$3,raw_data!$A$3:$CR$3,0))</f>
        <v>11.967214888552261</v>
      </c>
      <c r="L69" s="20">
        <f>INDEX(raw_data!$A$3:$CR$338,MATCH(data!$B69,raw_data!$F$3:$F$338,0), MATCH(data!L$3,raw_data!$A$3:$CR$3,0))</f>
        <v>4.5</v>
      </c>
      <c r="M69" s="20">
        <f>INDEX(raw_data!$A$3:$CR$338,MATCH(data!$B69,raw_data!$F$3:$F$338,0), MATCH(data!M$3,raw_data!$A$3:$CR$3,0))</f>
        <v>7.5</v>
      </c>
      <c r="N69" s="20">
        <f>INDEX(raw_data!$A$3:$CR$338,MATCH(data!$B69,raw_data!$F$3:$F$338,0), MATCH(data!N$3,raw_data!$A$3:$CR$3,0))</f>
        <v>0</v>
      </c>
      <c r="O69" s="20">
        <f>INDEX(raw_data!$A$3:$CR$338,MATCH(data!$B69,raw_data!$F$3:$F$338,0), MATCH(data!O$3,raw_data!$A$3:$CR$3,0))</f>
        <v>0</v>
      </c>
      <c r="P69" s="20">
        <f>INDEX(raw_data!$A$3:$CR$338,MATCH(data!$B69,raw_data!$F$3:$F$338,0), MATCH(data!P$3,raw_data!$A$3:$CR$3,0))</f>
        <v>6</v>
      </c>
      <c r="Q69" s="20">
        <f>INDEX(raw_data!$A$3:$CR$338,MATCH(data!$B69,raw_data!$F$3:$F$338,0), MATCH(data!Q$3,raw_data!$A$3:$CR$3,0))</f>
        <v>0</v>
      </c>
      <c r="R69" s="20">
        <f>INDEX(raw_data!$A$3:$CR$338,MATCH(data!$B69,raw_data!$F$3:$F$338,0), MATCH(data!R$3,raw_data!$A$3:$CR$3,0))</f>
        <v>0.75</v>
      </c>
      <c r="S69" s="20">
        <f>INDEX(raw_data!$A$3:$CR$338,MATCH(data!$B69,raw_data!$F$3:$F$338,0), MATCH(data!S$3,raw_data!$A$3:$CR$3,0))</f>
        <v>0.75</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Shah (2014); AIDS</v>
      </c>
      <c r="AH69" s="20" t="str">
        <f>INDEX(raw_data!$A$3:$CR$338,MATCH(data!$B69,raw_data!$F$3:$F$338,0), MATCH(data!AH$3,raw_data!$A$3:$CR$3,0))</f>
        <v>Xpert combined with LF-LAM for HIV-infected individuals with signs/symptoms of TB in Uganda</v>
      </c>
      <c r="AI69" s="61">
        <f t="shared" si="6"/>
        <v>112.29262725282767</v>
      </c>
    </row>
    <row r="70" spans="1:35">
      <c r="A70" s="20" t="str">
        <f>INDEX(raw_data!$A$3:$CR$338,MATCH(data!$B70,raw_data!$F$3:$F$338,0), MATCH(data!A$3,raw_data!$A$3:$CR$3,0))</f>
        <v>Nutrition</v>
      </c>
      <c r="B70" s="22" t="s">
        <v>691</v>
      </c>
      <c r="C70" s="20" t="str">
        <f>INDEX(raw_data!$A$3:$CR$338,MATCH(data!$B70,raw_data!$F$3:$F$338,0), MATCH(data!C$3,raw_data!$A$3:$CR$3,0))</f>
        <v>Calcium Supplementation</v>
      </c>
      <c r="D70" s="20" t="str">
        <f>INDEX(raw_data!$A$3:$CR$338,MATCH(data!$B70,raw_data!$F$3:$F$338,0), MATCH(data!D$3,raw_data!$A$3:$CR$3,0))</f>
        <v>1 year</v>
      </c>
      <c r="E70" s="61">
        <f>INDEX(raw_data!$A$3:$CR$338,MATCH(data!$B70,raw_data!$F$3:$F$338,0), MATCH(data!E$3,raw_data!$A$3:$CR$3,0))</f>
        <v>0.4</v>
      </c>
      <c r="F70" s="61">
        <f>INDEX(raw_data!$A$3:$CR$338,MATCH(data!$B70,raw_data!$F$3:$F$338,0), MATCH(data!F$3,raw_data!$A$3:$CR$3,0))</f>
        <v>581.19600000000003</v>
      </c>
      <c r="G70" s="61">
        <f t="shared" si="5"/>
        <v>-3.3740000000000001</v>
      </c>
      <c r="H70" s="87">
        <f>INDEX(raw_data!$A$3:$CR$338,MATCH(data!$B70,raw_data!$F$3:$F$338,0), MATCH(data!H$3,raw_data!$A$3:$CR$3,0))</f>
        <v>20</v>
      </c>
      <c r="I70" s="87">
        <f>INDEX(raw_data!$A$3:$CR$338,MATCH(data!$B70,raw_data!$F$3:$F$338,0), MATCH(data!I$3,raw_data!$A$3:$CR$3,0))</f>
        <v>514746.08584999997</v>
      </c>
      <c r="J70" s="87">
        <f>INDEX(raw_data!$A$3:$CR$338,MATCH(data!$B70,raw_data!$F$3:$F$338,0), MATCH(data!J$3,raw_data!$A$3:$CR$3,0))</f>
        <v>2573730.4292499996</v>
      </c>
      <c r="K70" s="61">
        <f>INDEX(raw_data!$A$3:$CR$338,MATCH(data!$B70,raw_data!$F$3:$F$338,0), MATCH(data!K$3,raw_data!$A$3:$CR$3,0))</f>
        <v>10.770493399697035</v>
      </c>
      <c r="L70" s="20">
        <f>INDEX(raw_data!$A$3:$CR$338,MATCH(data!$B70,raw_data!$F$3:$F$338,0), MATCH(data!L$3,raw_data!$A$3:$CR$3,0))</f>
        <v>3.5</v>
      </c>
      <c r="M70" s="20">
        <f>INDEX(raw_data!$A$3:$CR$338,MATCH(data!$B70,raw_data!$F$3:$F$338,0), MATCH(data!M$3,raw_data!$A$3:$CR$3,0))</f>
        <v>6</v>
      </c>
      <c r="N70" s="20">
        <f>INDEX(raw_data!$A$3:$CR$338,MATCH(data!$B70,raw_data!$F$3:$F$338,0), MATCH(data!N$3,raw_data!$A$3:$CR$3,0))</f>
        <v>0</v>
      </c>
      <c r="O70" s="20">
        <f>INDEX(raw_data!$A$3:$CR$338,MATCH(data!$B70,raw_data!$F$3:$F$338,0), MATCH(data!O$3,raw_data!$A$3:$CR$3,0))</f>
        <v>1</v>
      </c>
      <c r="P70" s="20">
        <f>INDEX(raw_data!$A$3:$CR$338,MATCH(data!$B70,raw_data!$F$3:$F$338,0), MATCH(data!P$3,raw_data!$A$3:$CR$3,0))</f>
        <v>4</v>
      </c>
      <c r="Q70" s="20">
        <f>INDEX(raw_data!$A$3:$CR$338,MATCH(data!$B70,raw_data!$F$3:$F$338,0), MATCH(data!Q$3,raw_data!$A$3:$CR$3,0))</f>
        <v>0</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Robberstad (2007); Cost Eff Resour Alloc</v>
      </c>
      <c r="AH70" s="20" t="str">
        <f>INDEX(raw_data!$A$3:$CR$338,MATCH(data!$B70,raw_data!$F$3:$F$338,0), MATCH(data!AH$3,raw_data!$A$3:$CR$3,0))</f>
        <v>Calcium antagonist (Cab)</v>
      </c>
      <c r="AI70" s="61">
        <f t="shared" si="6"/>
        <v>1452.99</v>
      </c>
    </row>
    <row r="71" spans="1:35">
      <c r="A71" s="20" t="str">
        <f>INDEX(raw_data!$A$3:$CR$338,MATCH(data!$B71,raw_data!$F$3:$F$338,0), MATCH(data!A$3,raw_data!$A$3:$CR$3,0))</f>
        <v>Nutrition</v>
      </c>
      <c r="B71" s="22" t="s">
        <v>710</v>
      </c>
      <c r="C71" s="20" t="str">
        <f>INDEX(raw_data!$A$3:$CR$338,MATCH(data!$B71,raw_data!$F$3:$F$338,0), MATCH(data!C$3,raw_data!$A$3:$CR$3,0))</f>
        <v>Community-based management of severe malnutrition (children)</v>
      </c>
      <c r="D71" s="20" t="str">
        <f>INDEX(raw_data!$A$3:$CR$338,MATCH(data!$B71,raw_data!$F$3:$F$338,0), MATCH(data!D$3,raw_data!$A$3:$CR$3,0))</f>
        <v>1 year</v>
      </c>
      <c r="E71" s="61">
        <f>INDEX(raw_data!$A$3:$CR$338,MATCH(data!$B71,raw_data!$F$3:$F$338,0), MATCH(data!E$3,raw_data!$A$3:$CR$3,0))</f>
        <v>3.9</v>
      </c>
      <c r="F71" s="61">
        <f>INDEX(raw_data!$A$3:$CR$338,MATCH(data!$B71,raw_data!$F$3:$F$338,0), MATCH(data!F$3,raw_data!$A$3:$CR$3,0))</f>
        <v>208.77155999999999</v>
      </c>
      <c r="G71" s="61">
        <f t="shared" si="5"/>
        <v>2.5443405194805195</v>
      </c>
      <c r="H71" s="87">
        <f>INDEX(raw_data!$A$3:$CR$338,MATCH(data!$B71,raw_data!$F$3:$F$338,0), MATCH(data!H$3,raw_data!$A$3:$CR$3,0))</f>
        <v>35</v>
      </c>
      <c r="I71" s="87">
        <f>INDEX(raw_data!$A$3:$CR$338,MATCH(data!$B71,raw_data!$F$3:$F$338,0), MATCH(data!I$3,raw_data!$A$3:$CR$3,0))</f>
        <v>531881.39812000003</v>
      </c>
      <c r="J71" s="87">
        <f>INDEX(raw_data!$A$3:$CR$338,MATCH(data!$B71,raw_data!$F$3:$F$338,0), MATCH(data!J$3,raw_data!$A$3:$CR$3,0))</f>
        <v>1519661.1374857144</v>
      </c>
      <c r="K71" s="61">
        <f>INDEX(raw_data!$A$3:$CR$338,MATCH(data!$B71,raw_data!$F$3:$F$338,0), MATCH(data!K$3,raw_data!$A$3:$CR$3,0))</f>
        <v>130.27000000000001</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2</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40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Wilford (2012); Health Policy Plan</v>
      </c>
      <c r="AH71" s="20" t="str">
        <f>INDEX(raw_data!$A$3:$CR$338,MATCH(data!$B71,raw_data!$F$3:$F$338,0), MATCH(data!AH$3,raw_data!$A$3:$CR$3,0))</f>
        <v>Community-based management of acute malnutrition</v>
      </c>
      <c r="AI71" s="61">
        <f t="shared" si="6"/>
        <v>53.53116923076923</v>
      </c>
    </row>
    <row r="72" spans="1:35">
      <c r="A72" s="20" t="str">
        <f>INDEX(raw_data!$A$3:$CR$338,MATCH(data!$B72,raw_data!$F$3:$F$338,0), MATCH(data!A$3,raw_data!$A$3:$CR$3,0))</f>
        <v>Nutrition</v>
      </c>
      <c r="B72" s="22" t="s">
        <v>717</v>
      </c>
      <c r="C72" s="20" t="str">
        <f>INDEX(raw_data!$A$3:$CR$338,MATCH(data!$B72,raw_data!$F$3:$F$338,0), MATCH(data!C$3,raw_data!$A$3:$CR$3,0))</f>
        <v>Community-based management of moderate acute malnutrition (children)</v>
      </c>
      <c r="D72" s="20" t="str">
        <f>INDEX(raw_data!$A$3:$CR$338,MATCH(data!$B72,raw_data!$F$3:$F$338,0), MATCH(data!D$3,raw_data!$A$3:$CR$3,0))</f>
        <v>1 year</v>
      </c>
      <c r="E72" s="61">
        <f>INDEX(raw_data!$A$3:$CR$338,MATCH(data!$B72,raw_data!$F$3:$F$338,0), MATCH(data!E$3,raw_data!$A$3:$CR$3,0))</f>
        <v>3.9</v>
      </c>
      <c r="F72" s="61">
        <f>INDEX(raw_data!$A$3:$CR$338,MATCH(data!$B72,raw_data!$F$3:$F$338,0), MATCH(data!F$3,raw_data!$A$3:$CR$3,0))</f>
        <v>208.77155999999999</v>
      </c>
      <c r="G72" s="61">
        <f t="shared" si="5"/>
        <v>2.5443405194805195</v>
      </c>
      <c r="H72" s="87">
        <f>INDEX(raw_data!$A$3:$CR$338,MATCH(data!$B72,raw_data!$F$3:$F$338,0), MATCH(data!H$3,raw_data!$A$3:$CR$3,0))</f>
        <v>35</v>
      </c>
      <c r="I72" s="87">
        <f>INDEX(raw_data!$A$3:$CR$338,MATCH(data!$B72,raw_data!$F$3:$F$338,0), MATCH(data!I$3,raw_data!$A$3:$CR$3,0))</f>
        <v>531881.39812000003</v>
      </c>
      <c r="J72" s="87">
        <f>INDEX(raw_data!$A$3:$CR$338,MATCH(data!$B72,raw_data!$F$3:$F$338,0), MATCH(data!J$3,raw_data!$A$3:$CR$3,0))</f>
        <v>1519661.1374857144</v>
      </c>
      <c r="K72" s="61">
        <f>INDEX(raw_data!$A$3:$CR$338,MATCH(data!$B72,raw_data!$F$3:$F$338,0), MATCH(data!K$3,raw_data!$A$3:$CR$3,0))</f>
        <v>43.969043402402072</v>
      </c>
      <c r="L72" s="20">
        <f>INDEX(raw_data!$A$3:$CR$338,MATCH(data!$B72,raw_data!$F$3:$F$338,0), MATCH(data!L$3,raw_data!$A$3:$CR$3,0))</f>
        <v>0</v>
      </c>
      <c r="M72" s="20">
        <f>INDEX(raw_data!$A$3:$CR$338,MATCH(data!$B72,raw_data!$F$3:$F$338,0), MATCH(data!M$3,raw_data!$A$3:$CR$3,0))</f>
        <v>0</v>
      </c>
      <c r="N72" s="20">
        <f>INDEX(raw_data!$A$3:$CR$338,MATCH(data!$B72,raw_data!$F$3:$F$338,0), MATCH(data!N$3,raw_data!$A$3:$CR$3,0))</f>
        <v>0</v>
      </c>
      <c r="O72" s="20">
        <f>INDEX(raw_data!$A$3:$CR$338,MATCH(data!$B72,raw_data!$F$3:$F$338,0), MATCH(data!O$3,raw_data!$A$3:$CR$3,0))</f>
        <v>0</v>
      </c>
      <c r="P72" s="20">
        <f>INDEX(raw_data!$A$3:$CR$338,MATCH(data!$B72,raw_data!$F$3:$F$338,0), MATCH(data!P$3,raw_data!$A$3:$CR$3,0))</f>
        <v>0</v>
      </c>
      <c r="Q72" s="20">
        <f>INDEX(raw_data!$A$3:$CR$338,MATCH(data!$B72,raw_data!$F$3:$F$338,0), MATCH(data!Q$3,raw_data!$A$3:$CR$3,0))</f>
        <v>1</v>
      </c>
      <c r="R72" s="20">
        <f>INDEX(raw_data!$A$3:$CR$338,MATCH(data!$B72,raw_data!$F$3:$F$338,0), MATCH(data!R$3,raw_data!$A$3:$CR$3,0))</f>
        <v>0</v>
      </c>
      <c r="S72" s="20">
        <f>INDEX(raw_data!$A$3:$CR$338,MATCH(data!$B72,raw_data!$F$3:$F$338,0), MATCH(data!S$3,raw_data!$A$3:$CR$3,0))</f>
        <v>0</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30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Wilford (2012); Health Policy Plan</v>
      </c>
      <c r="AH72" s="20" t="str">
        <f>INDEX(raw_data!$A$3:$CR$338,MATCH(data!$B72,raw_data!$F$3:$F$338,0), MATCH(data!AH$3,raw_data!$A$3:$CR$3,0))</f>
        <v>Community-based management of acute malnutrition</v>
      </c>
      <c r="AI72" s="61">
        <f t="shared" si="6"/>
        <v>53.53116923076923</v>
      </c>
    </row>
    <row r="73" spans="1:35">
      <c r="A73" s="20" t="str">
        <f>INDEX(raw_data!$A$3:$CR$338,MATCH(data!$B73,raw_data!$F$3:$F$338,0), MATCH(data!A$3,raw_data!$A$3:$CR$3,0))</f>
        <v>Nutrition</v>
      </c>
      <c r="B73" s="22" t="s">
        <v>720</v>
      </c>
      <c r="C73" s="20" t="str">
        <f>INDEX(raw_data!$A$3:$CR$338,MATCH(data!$B73,raw_data!$F$3:$F$338,0), MATCH(data!C$3,raw_data!$A$3:$CR$3,0))</f>
        <v>Management of severe malnutrition (children) - inpatient</v>
      </c>
      <c r="D73" s="20" t="str">
        <f>INDEX(raw_data!$A$3:$CR$338,MATCH(data!$B73,raw_data!$F$3:$F$338,0), MATCH(data!D$3,raw_data!$A$3:$CR$3,0))</f>
        <v>1 year</v>
      </c>
      <c r="E73" s="61">
        <f>INDEX(raw_data!$A$3:$CR$338,MATCH(data!$B73,raw_data!$F$3:$F$338,0), MATCH(data!E$3,raw_data!$A$3:$CR$3,0))</f>
        <v>2.3885700000000001</v>
      </c>
      <c r="F73" s="61">
        <f>INDEX(raw_data!$A$3:$CR$338,MATCH(data!$B73,raw_data!$F$3:$F$338,0), MATCH(data!F$3,raw_data!$A$3:$CR$3,0))</f>
        <v>609.43999999999994</v>
      </c>
      <c r="G73" s="61">
        <f t="shared" si="5"/>
        <v>-1.5688325974025967</v>
      </c>
      <c r="H73" s="87">
        <f>INDEX(raw_data!$A$3:$CR$338,MATCH(data!$B73,raw_data!$F$3:$F$338,0), MATCH(data!H$3,raw_data!$A$3:$CR$3,0))</f>
        <v>35</v>
      </c>
      <c r="I73" s="87">
        <f>INDEX(raw_data!$A$3:$CR$338,MATCH(data!$B73,raw_data!$F$3:$F$338,0), MATCH(data!I$3,raw_data!$A$3:$CR$3,0))</f>
        <v>131972.68000000002</v>
      </c>
      <c r="J73" s="87">
        <f>INDEX(raw_data!$A$3:$CR$338,MATCH(data!$B73,raw_data!$F$3:$F$338,0), MATCH(data!J$3,raw_data!$A$3:$CR$3,0))</f>
        <v>377064.8</v>
      </c>
      <c r="K73" s="61">
        <f>INDEX(raw_data!$A$3:$CR$338,MATCH(data!$B73,raw_data!$F$3:$F$338,0), MATCH(data!K$3,raw_data!$A$3:$CR$3,0))</f>
        <v>94.515120171499674</v>
      </c>
      <c r="L73" s="20">
        <f>INDEX(raw_data!$A$3:$CR$338,MATCH(data!$B73,raw_data!$F$3:$F$338,0), MATCH(data!L$3,raw_data!$A$3:$CR$3,0))</f>
        <v>22.5</v>
      </c>
      <c r="M73" s="20">
        <f>INDEX(raw_data!$A$3:$CR$338,MATCH(data!$B73,raw_data!$F$3:$F$338,0), MATCH(data!M$3,raw_data!$A$3:$CR$3,0))</f>
        <v>22.5</v>
      </c>
      <c r="N73" s="20">
        <f>INDEX(raw_data!$A$3:$CR$338,MATCH(data!$B73,raw_data!$F$3:$F$338,0), MATCH(data!N$3,raw_data!$A$3:$CR$3,0))</f>
        <v>0</v>
      </c>
      <c r="O73" s="20">
        <f>INDEX(raw_data!$A$3:$CR$338,MATCH(data!$B73,raw_data!$F$3:$F$338,0), MATCH(data!O$3,raw_data!$A$3:$CR$3,0))</f>
        <v>137.6</v>
      </c>
      <c r="P73" s="20">
        <f>INDEX(raw_data!$A$3:$CR$338,MATCH(data!$B73,raw_data!$F$3:$F$338,0), MATCH(data!P$3,raw_data!$A$3:$CR$3,0))</f>
        <v>34.4</v>
      </c>
      <c r="Q73" s="20">
        <f>INDEX(raw_data!$A$3:$CR$338,MATCH(data!$B73,raw_data!$F$3:$F$338,0), MATCH(data!Q$3,raw_data!$A$3:$CR$3,0))</f>
        <v>2</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210</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Puett (2013); Health Policy Plan</v>
      </c>
      <c r="AH73" s="20" t="str">
        <f>INDEX(raw_data!$A$3:$CR$338,MATCH(data!$B73,raw_data!$F$3:$F$338,0), MATCH(data!AH$3,raw_data!$A$3:$CR$3,0))</f>
        <v>Inpatient treatment for severe acute malnutrition</v>
      </c>
      <c r="AI73" s="61">
        <f t="shared" si="6"/>
        <v>255.14847795961597</v>
      </c>
    </row>
    <row r="74" spans="1:35">
      <c r="A74" s="20" t="str">
        <f>INDEX(raw_data!$A$3:$CR$338,MATCH(data!$B74,raw_data!$F$3:$F$338,0), MATCH(data!A$3,raw_data!$A$3:$CR$3,0))</f>
        <v>Nutrition</v>
      </c>
      <c r="B74" s="22" t="s">
        <v>730</v>
      </c>
      <c r="C74" s="20" t="str">
        <f>INDEX(raw_data!$A$3:$CR$338,MATCH(data!$B74,raw_data!$F$3:$F$338,0), MATCH(data!C$3,raw_data!$A$3:$CR$3,0))</f>
        <v>Vitamin-A fortification (sugar) and Zinc fortification (wheat)</v>
      </c>
      <c r="D74" s="20" t="str">
        <f>INDEX(raw_data!$A$3:$CR$338,MATCH(data!$B74,raw_data!$F$3:$F$338,0), MATCH(data!D$3,raw_data!$A$3:$CR$3,0))</f>
        <v>1 year</v>
      </c>
      <c r="E74" s="61">
        <f>INDEX(raw_data!$A$3:$CR$338,MATCH(data!$B74,raw_data!$F$3:$F$338,0), MATCH(data!E$3,raw_data!$A$3:$CR$3,0))</f>
        <v>1.3186902424854556E-2</v>
      </c>
      <c r="F74" s="61">
        <f>INDEX(raw_data!$A$3:$CR$338,MATCH(data!$B74,raw_data!$F$3:$F$338,0), MATCH(data!F$3,raw_data!$A$3:$CR$3,0))</f>
        <v>0.1392435730475732</v>
      </c>
      <c r="G74" s="61">
        <f t="shared" si="5"/>
        <v>1.2282723379091094E-2</v>
      </c>
      <c r="H74" s="87">
        <f>INDEX(raw_data!$A$3:$CR$338,MATCH(data!$B74,raw_data!$F$3:$F$338,0), MATCH(data!H$3,raw_data!$A$3:$CR$3,0))</f>
        <v>95</v>
      </c>
      <c r="I74" s="87">
        <f>INDEX(raw_data!$A$3:$CR$338,MATCH(data!$B74,raw_data!$F$3:$F$338,0), MATCH(data!I$3,raw_data!$A$3:$CR$3,0))</f>
        <v>6772835</v>
      </c>
      <c r="J74" s="87">
        <f>INDEX(raw_data!$A$3:$CR$338,MATCH(data!$B74,raw_data!$F$3:$F$338,0), MATCH(data!J$3,raw_data!$A$3:$CR$3,0))</f>
        <v>7129300</v>
      </c>
      <c r="K74" s="61">
        <f>INDEX(raw_data!$A$3:$CR$338,MATCH(data!$B74,raw_data!$F$3:$F$338,0), MATCH(data!K$3,raw_data!$A$3:$CR$3,0))</f>
        <v>2.1683918347081898E-2</v>
      </c>
      <c r="L74" s="20">
        <f>INDEX(raw_data!$A$3:$CR$338,MATCH(data!$B74,raw_data!$F$3:$F$338,0), MATCH(data!L$3,raw_data!$A$3:$CR$3,0))</f>
        <v>0</v>
      </c>
      <c r="M74" s="20">
        <f>INDEX(raw_data!$A$3:$CR$338,MATCH(data!$B74,raw_data!$F$3:$F$338,0), MATCH(data!M$3,raw_data!$A$3:$CR$3,0))</f>
        <v>0</v>
      </c>
      <c r="N74" s="20">
        <f>INDEX(raw_data!$A$3:$CR$338,MATCH(data!$B74,raw_data!$F$3:$F$338,0), MATCH(data!N$3,raw_data!$A$3:$CR$3,0))</f>
        <v>0</v>
      </c>
      <c r="O74" s="20">
        <f>INDEX(raw_data!$A$3:$CR$338,MATCH(data!$B74,raw_data!$F$3:$F$338,0), MATCH(data!O$3,raw_data!$A$3:$CR$3,0))</f>
        <v>0</v>
      </c>
      <c r="P74" s="20">
        <f>INDEX(raw_data!$A$3:$CR$338,MATCH(data!$B74,raw_data!$F$3:$F$338,0), MATCH(data!P$3,raw_data!$A$3:$CR$3,0))</f>
        <v>0</v>
      </c>
      <c r="Q74" s="20">
        <f>INDEX(raw_data!$A$3:$CR$338,MATCH(data!$B74,raw_data!$F$3:$F$338,0), MATCH(data!Q$3,raw_data!$A$3:$CR$3,0))</f>
        <v>0</v>
      </c>
      <c r="R74" s="20">
        <f>INDEX(raw_data!$A$3:$CR$338,MATCH(data!$B74,raw_data!$F$3:$F$338,0), MATCH(data!R$3,raw_data!$A$3:$CR$3,0))</f>
        <v>0</v>
      </c>
      <c r="S74" s="20">
        <f>INDEX(raw_data!$A$3:$CR$338,MATCH(data!$B74,raw_data!$F$3:$F$338,0), MATCH(data!S$3,raw_data!$A$3:$CR$3,0))</f>
        <v>0</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Vitamin A fortification and Zinc fortification (95%)</v>
      </c>
      <c r="AI74" s="61">
        <f t="shared" si="6"/>
        <v>10.559232832809027</v>
      </c>
    </row>
    <row r="75" spans="1:35">
      <c r="A75" s="20" t="str">
        <f>INDEX(raw_data!$A$3:$CR$338,MATCH(data!$B75,raw_data!$F$3:$F$338,0), MATCH(data!A$3,raw_data!$A$3:$CR$3,0))</f>
        <v>Nutrition</v>
      </c>
      <c r="B75" s="22" t="s">
        <v>737</v>
      </c>
      <c r="C75" s="20" t="str">
        <f>INDEX(raw_data!$A$3:$CR$338,MATCH(data!$B75,raw_data!$F$3:$F$338,0), MATCH(data!C$3,raw_data!$A$3:$CR$3,0))</f>
        <v>Vitamin A supplementation in infants and children 6-59 months</v>
      </c>
      <c r="D75" s="20" t="str">
        <f>INDEX(raw_data!$A$3:$CR$338,MATCH(data!$B75,raw_data!$F$3:$F$338,0), MATCH(data!D$3,raw_data!$A$3:$CR$3,0))</f>
        <v>1 year</v>
      </c>
      <c r="E75" s="61">
        <f>INDEX(raw_data!$A$3:$CR$338,MATCH(data!$B75,raw_data!$F$3:$F$338,0), MATCH(data!E$3,raw_data!$A$3:$CR$3,0))</f>
        <v>9.8983523247481182E-3</v>
      </c>
      <c r="F75" s="61">
        <f>INDEX(raw_data!$A$3:$CR$338,MATCH(data!$B75,raw_data!$F$3:$F$338,0), MATCH(data!F$3,raw_data!$A$3:$CR$3,0))</f>
        <v>1.4200952018776074</v>
      </c>
      <c r="G75" s="61">
        <f t="shared" si="5"/>
        <v>6.7695490995845972E-4</v>
      </c>
      <c r="H75" s="87">
        <f>INDEX(raw_data!$A$3:$CR$338,MATCH(data!$B75,raw_data!$F$3:$F$338,0), MATCH(data!H$3,raw_data!$A$3:$CR$3,0))</f>
        <v>50</v>
      </c>
      <c r="I75" s="87">
        <f>INDEX(raw_data!$A$3:$CR$338,MATCH(data!$B75,raw_data!$F$3:$F$338,0), MATCH(data!I$3,raw_data!$A$3:$CR$3,0))</f>
        <v>3799152.84375</v>
      </c>
      <c r="J75" s="87">
        <f>INDEX(raw_data!$A$3:$CR$338,MATCH(data!$B75,raw_data!$F$3:$F$338,0), MATCH(data!J$3,raw_data!$A$3:$CR$3,0))</f>
        <v>7598305.6875</v>
      </c>
      <c r="K75" s="61">
        <f>INDEX(raw_data!$A$3:$CR$338,MATCH(data!$B75,raw_data!$F$3:$F$338,0), MATCH(data!K$3,raw_data!$A$3:$CR$3,0))</f>
        <v>9.9726790737935514E-2</v>
      </c>
      <c r="L75" s="20">
        <f>INDEX(raw_data!$A$3:$CR$338,MATCH(data!$B75,raw_data!$F$3:$F$338,0), MATCH(data!L$3,raw_data!$A$3:$CR$3,0))</f>
        <v>5</v>
      </c>
      <c r="M75" s="20">
        <f>INDEX(raw_data!$A$3:$CR$338,MATCH(data!$B75,raw_data!$F$3:$F$338,0), MATCH(data!M$3,raw_data!$A$3:$CR$3,0))</f>
        <v>6</v>
      </c>
      <c r="N75" s="20">
        <f>INDEX(raw_data!$A$3:$CR$338,MATCH(data!$B75,raw_data!$F$3:$F$338,0), MATCH(data!N$3,raw_data!$A$3:$CR$3,0))</f>
        <v>0</v>
      </c>
      <c r="O75" s="20">
        <f>INDEX(raw_data!$A$3:$CR$338,MATCH(data!$B75,raw_data!$F$3:$F$338,0), MATCH(data!O$3,raw_data!$A$3:$CR$3,0))</f>
        <v>3.5</v>
      </c>
      <c r="P75" s="20">
        <f>INDEX(raw_data!$A$3:$CR$338,MATCH(data!$B75,raw_data!$F$3:$F$338,0), MATCH(data!P$3,raw_data!$A$3:$CR$3,0))</f>
        <v>3.5</v>
      </c>
      <c r="Q75" s="20">
        <f>INDEX(raw_data!$A$3:$CR$338,MATCH(data!$B75,raw_data!$F$3:$F$338,0), MATCH(data!Q$3,raw_data!$A$3:$CR$3,0))</f>
        <v>0</v>
      </c>
      <c r="R75" s="20">
        <f>INDEX(raw_data!$A$3:$CR$338,MATCH(data!$B75,raw_data!$F$3:$F$338,0), MATCH(data!R$3,raw_data!$A$3:$CR$3,0))</f>
        <v>0.8</v>
      </c>
      <c r="S75" s="20">
        <f>INDEX(raw_data!$A$3:$CR$338,MATCH(data!$B75,raw_data!$F$3:$F$338,0), MATCH(data!S$3,raw_data!$A$3:$CR$3,0))</f>
        <v>0.8</v>
      </c>
      <c r="T75" s="20">
        <f>INDEX(raw_data!$A$3:$CR$338,MATCH(data!$B75,raw_data!$F$3:$F$338,0), MATCH(data!T$3,raw_data!$A$3:$CR$3,0))</f>
        <v>0</v>
      </c>
      <c r="U75" s="20">
        <f>INDEX(raw_data!$A$3:$CR$338,MATCH(data!$B75,raw_data!$F$3:$F$338,0), MATCH(data!U$3,raw_data!$A$3:$CR$3,0))</f>
        <v>0</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Edejer et al. (2005)</v>
      </c>
      <c r="AH75" s="20" t="str">
        <f>INDEX(raw_data!$A$3:$CR$338,MATCH(data!$B75,raw_data!$F$3:$F$338,0), MATCH(data!AH$3,raw_data!$A$3:$CR$3,0))</f>
        <v>Vitamin A supplementation (95%)</v>
      </c>
      <c r="AI75" s="61">
        <f t="shared" si="6"/>
        <v>143.4678374022966</v>
      </c>
    </row>
    <row r="76" spans="1:35">
      <c r="A76" s="20" t="str">
        <f>INDEX(raw_data!$A$3:$CR$338,MATCH(data!$B76,raw_data!$F$3:$F$338,0), MATCH(data!A$3,raw_data!$A$3:$CR$3,0))</f>
        <v>Nutrition</v>
      </c>
      <c r="B76" s="22" t="s">
        <v>742</v>
      </c>
      <c r="C76" s="20" t="str">
        <f>INDEX(raw_data!$A$3:$CR$338,MATCH(data!$B76,raw_data!$F$3:$F$338,0), MATCH(data!C$3,raw_data!$A$3:$CR$3,0))</f>
        <v>Provision of supplementary food and nutrition counselling with growth monitoring</v>
      </c>
      <c r="D76" s="20" t="str">
        <f>INDEX(raw_data!$A$3:$CR$338,MATCH(data!$B76,raw_data!$F$3:$F$338,0), MATCH(data!D$3,raw_data!$A$3:$CR$3,0))</f>
        <v>1 year</v>
      </c>
      <c r="E76" s="61">
        <f>INDEX(raw_data!$A$3:$CR$338,MATCH(data!$B76,raw_data!$F$3:$F$338,0), MATCH(data!E$3,raw_data!$A$3:$CR$3,0))</f>
        <v>1.7563442453983451E-3</v>
      </c>
      <c r="F76" s="61">
        <f>INDEX(raw_data!$A$3:$CR$338,MATCH(data!$B76,raw_data!$F$3:$F$338,0), MATCH(data!F$3,raw_data!$A$3:$CR$3,0))</f>
        <v>40.32468902454292</v>
      </c>
      <c r="G76" s="61">
        <f t="shared" si="5"/>
        <v>-0.26009228578410115</v>
      </c>
      <c r="H76" s="87">
        <f>INDEX(raw_data!$A$3:$CR$338,MATCH(data!$B76,raw_data!$F$3:$F$338,0), MATCH(data!H$3,raw_data!$A$3:$CR$3,0))</f>
        <v>50</v>
      </c>
      <c r="I76" s="87">
        <f>INDEX(raw_data!$A$3:$CR$338,MATCH(data!$B76,raw_data!$F$3:$F$338,0), MATCH(data!I$3,raw_data!$A$3:$CR$3,0))</f>
        <v>1784262.65625</v>
      </c>
      <c r="J76" s="87">
        <f>INDEX(raw_data!$A$3:$CR$338,MATCH(data!$B76,raw_data!$F$3:$F$338,0), MATCH(data!J$3,raw_data!$A$3:$CR$3,0))</f>
        <v>3568525.3125</v>
      </c>
      <c r="K76" s="61">
        <f>INDEX(raw_data!$A$3:$CR$338,MATCH(data!$B76,raw_data!$F$3:$F$338,0), MATCH(data!K$3,raw_data!$A$3:$CR$3,0))</f>
        <v>42.005363824688814</v>
      </c>
      <c r="L76" s="20">
        <f>INDEX(raw_data!$A$3:$CR$338,MATCH(data!$B76,raw_data!$F$3:$F$338,0), MATCH(data!L$3,raw_data!$A$3:$CR$3,0))</f>
        <v>0</v>
      </c>
      <c r="M76" s="20">
        <f>INDEX(raw_data!$A$3:$CR$338,MATCH(data!$B76,raw_data!$F$3:$F$338,0), MATCH(data!M$3,raw_data!$A$3:$CR$3,0))</f>
        <v>1</v>
      </c>
      <c r="N76" s="20">
        <f>INDEX(raw_data!$A$3:$CR$338,MATCH(data!$B76,raw_data!$F$3:$F$338,0), MATCH(data!N$3,raw_data!$A$3:$CR$3,0))</f>
        <v>1</v>
      </c>
      <c r="O76" s="20">
        <f>INDEX(raw_data!$A$3:$CR$338,MATCH(data!$B76,raw_data!$F$3:$F$338,0), MATCH(data!O$3,raw_data!$A$3:$CR$3,0))</f>
        <v>0</v>
      </c>
      <c r="P76" s="20">
        <f>INDEX(raw_data!$A$3:$CR$338,MATCH(data!$B76,raw_data!$F$3:$F$338,0), MATCH(data!P$3,raw_data!$A$3:$CR$3,0))</f>
        <v>2.5</v>
      </c>
      <c r="Q76" s="20">
        <f>INDEX(raw_data!$A$3:$CR$338,MATCH(data!$B76,raw_data!$F$3:$F$338,0), MATCH(data!Q$3,raw_data!$A$3:$CR$3,0))</f>
        <v>0</v>
      </c>
      <c r="R76" s="20">
        <f>INDEX(raw_data!$A$3:$CR$338,MATCH(data!$B76,raw_data!$F$3:$F$338,0), MATCH(data!R$3,raw_data!$A$3:$CR$3,0))</f>
        <v>0</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13</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Edejer et al. (2005)</v>
      </c>
      <c r="AH76" s="20" t="str">
        <f>INDEX(raw_data!$A$3:$CR$338,MATCH(data!$B76,raw_data!$F$3:$F$338,0), MATCH(data!AH$3,raw_data!$A$3:$CR$3,0))</f>
        <v>Provision of supplementary food and nutrition counselling with growth monitoring (95%)</v>
      </c>
      <c r="AI76" s="61">
        <f t="shared" si="6"/>
        <v>22959.444955164323</v>
      </c>
    </row>
    <row r="77" spans="1:35">
      <c r="A77" s="20" t="str">
        <f>INDEX(raw_data!$A$3:$CR$338,MATCH(data!$B77,raw_data!$F$3:$F$338,0), MATCH(data!A$3,raw_data!$A$3:$CR$3,0))</f>
        <v>Nutrition</v>
      </c>
      <c r="B77" s="22" t="s">
        <v>746</v>
      </c>
      <c r="C77" s="20" t="str">
        <f>INDEX(raw_data!$A$3:$CR$338,MATCH(data!$B77,raw_data!$F$3:$F$338,0), MATCH(data!C$3,raw_data!$A$3:$CR$3,0))</f>
        <v>Zinc supplementation</v>
      </c>
      <c r="D77" s="20" t="str">
        <f>INDEX(raw_data!$A$3:$CR$338,MATCH(data!$B77,raw_data!$F$3:$F$338,0), MATCH(data!D$3,raw_data!$A$3:$CR$3,0))</f>
        <v>1 year</v>
      </c>
      <c r="E77" s="61">
        <f>INDEX(raw_data!$A$3:$CR$338,MATCH(data!$B77,raw_data!$F$3:$F$338,0), MATCH(data!E$3,raw_data!$A$3:$CR$3,0))</f>
        <v>3.1963429381999127E-3</v>
      </c>
      <c r="F77" s="61">
        <f>INDEX(raw_data!$A$3:$CR$338,MATCH(data!$B77,raw_data!$F$3:$F$338,0), MATCH(data!F$3,raw_data!$A$3:$CR$3,0))</f>
        <v>0.21585447068539632</v>
      </c>
      <c r="G77" s="61">
        <f t="shared" si="5"/>
        <v>1.7946905311518847E-3</v>
      </c>
      <c r="H77" s="87">
        <f>INDEX(raw_data!$A$3:$CR$338,MATCH(data!$B77,raw_data!$F$3:$F$338,0), MATCH(data!H$3,raw_data!$A$3:$CR$3,0))</f>
        <v>100</v>
      </c>
      <c r="I77" s="87">
        <f>INDEX(raw_data!$A$3:$CR$338,MATCH(data!$B77,raw_data!$F$3:$F$338,0), MATCH(data!I$3,raw_data!$A$3:$CR$3,0))</f>
        <v>7598305.6875</v>
      </c>
      <c r="J77" s="87">
        <f>INDEX(raw_data!$A$3:$CR$338,MATCH(data!$B77,raw_data!$F$3:$F$338,0), MATCH(data!J$3,raw_data!$A$3:$CR$3,0))</f>
        <v>7598305.6875</v>
      </c>
      <c r="K77" s="61">
        <f>INDEX(raw_data!$A$3:$CR$338,MATCH(data!$B77,raw_data!$F$3:$F$338,0), MATCH(data!K$3,raw_data!$A$3:$CR$3,0))</f>
        <v>14.560111447738583</v>
      </c>
      <c r="L77" s="20">
        <f>INDEX(raw_data!$A$3:$CR$338,MATCH(data!$B77,raw_data!$F$3:$F$338,0), MATCH(data!L$3,raw_data!$A$3:$CR$3,0))</f>
        <v>5</v>
      </c>
      <c r="M77" s="20">
        <f>INDEX(raw_data!$A$3:$CR$338,MATCH(data!$B77,raw_data!$F$3:$F$338,0), MATCH(data!M$3,raw_data!$A$3:$CR$3,0))</f>
        <v>6</v>
      </c>
      <c r="N77" s="20">
        <f>INDEX(raw_data!$A$3:$CR$338,MATCH(data!$B77,raw_data!$F$3:$F$338,0), MATCH(data!N$3,raw_data!$A$3:$CR$3,0))</f>
        <v>0</v>
      </c>
      <c r="O77" s="20">
        <f>INDEX(raw_data!$A$3:$CR$338,MATCH(data!$B77,raw_data!$F$3:$F$338,0), MATCH(data!O$3,raw_data!$A$3:$CR$3,0))</f>
        <v>3.5</v>
      </c>
      <c r="P77" s="20">
        <f>INDEX(raw_data!$A$3:$CR$338,MATCH(data!$B77,raw_data!$F$3:$F$338,0), MATCH(data!P$3,raw_data!$A$3:$CR$3,0))</f>
        <v>3.5</v>
      </c>
      <c r="Q77" s="20">
        <f>INDEX(raw_data!$A$3:$CR$338,MATCH(data!$B77,raw_data!$F$3:$F$338,0), MATCH(data!Q$3,raw_data!$A$3:$CR$3,0))</f>
        <v>0</v>
      </c>
      <c r="R77" s="20">
        <f>INDEX(raw_data!$A$3:$CR$338,MATCH(data!$B77,raw_data!$F$3:$F$338,0), MATCH(data!R$3,raw_data!$A$3:$CR$3,0))</f>
        <v>0.8</v>
      </c>
      <c r="S77" s="20">
        <f>INDEX(raw_data!$A$3:$CR$338,MATCH(data!$B77,raw_data!$F$3:$F$338,0), MATCH(data!S$3,raw_data!$A$3:$CR$3,0))</f>
        <v>0.8</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Edejer et al. (2005)</v>
      </c>
      <c r="AH77" s="20" t="str">
        <f>INDEX(raw_data!$A$3:$CR$338,MATCH(data!$B77,raw_data!$F$3:$F$338,0), MATCH(data!AH$3,raw_data!$A$3:$CR$3,0))</f>
        <v>Zinc  supplementation (95%)</v>
      </c>
      <c r="AI77" s="61">
        <f t="shared" si="6"/>
        <v>67.531699463687488</v>
      </c>
    </row>
    <row r="78" spans="1:35">
      <c r="A78" s="20" t="str">
        <f>INDEX(raw_data!$A$3:$CR$338,MATCH(data!$B78,raw_data!$F$3:$F$338,0), MATCH(data!A$3,raw_data!$A$3:$CR$3,0))</f>
        <v>NCDs</v>
      </c>
      <c r="B78" s="22" t="s">
        <v>778</v>
      </c>
      <c r="C78" s="20" t="str">
        <f>INDEX(raw_data!$A$3:$CR$338,MATCH(data!$B78,raw_data!$F$3:$F$338,0), MATCH(data!C$3,raw_data!$A$3:$CR$3,0))</f>
        <v>GIT, Intestine cancer</v>
      </c>
      <c r="D78" s="20" t="str">
        <f>INDEX(raw_data!$A$3:$CR$338,MATCH(data!$B78,raw_data!$F$3:$F$338,0), MATCH(data!D$3,raw_data!$A$3:$CR$3,0))</f>
        <v>1 year</v>
      </c>
      <c r="E78" s="61">
        <f>INDEX(raw_data!$A$3:$CR$338,MATCH(data!$B78,raw_data!$F$3:$F$338,0), MATCH(data!E$3,raw_data!$A$3:$CR$3,0))</f>
        <v>1.1529999999999999E-3</v>
      </c>
      <c r="F78" s="61">
        <f>INDEX(raw_data!$A$3:$CR$338,MATCH(data!$B78,raw_data!$F$3:$F$338,0), MATCH(data!F$3,raw_data!$A$3:$CR$3,0))</f>
        <v>0.50208568132663578</v>
      </c>
      <c r="G78" s="61">
        <f t="shared" si="5"/>
        <v>-2.1072966319911415E-3</v>
      </c>
      <c r="H78" s="87">
        <f>INDEX(raw_data!$A$3:$CR$338,MATCH(data!$B78,raw_data!$F$3:$F$338,0), MATCH(data!H$3,raw_data!$A$3:$CR$3,0))</f>
        <v>10</v>
      </c>
      <c r="I78" s="87">
        <f>INDEX(raw_data!$A$3:$CR$338,MATCH(data!$B78,raw_data!$F$3:$F$338,0), MATCH(data!I$3,raw_data!$A$3:$CR$3,0))</f>
        <v>331702.61259999999</v>
      </c>
      <c r="J78" s="87">
        <f>INDEX(raw_data!$A$3:$CR$338,MATCH(data!$B78,raw_data!$F$3:$F$338,0), MATCH(data!J$3,raw_data!$A$3:$CR$3,0))</f>
        <v>3317026.1259999997</v>
      </c>
      <c r="K78" s="61">
        <f>INDEX(raw_data!$A$3:$CR$338,MATCH(data!$B78,raw_data!$F$3:$F$338,0), MATCH(data!K$3,raw_data!$A$3:$CR$3,0))</f>
        <v>6.2275013607962109</v>
      </c>
      <c r="L78" s="20">
        <f>INDEX(raw_data!$A$3:$CR$338,MATCH(data!$B78,raw_data!$F$3:$F$338,0), MATCH(data!L$3,raw_data!$A$3:$CR$3,0))</f>
        <v>0.3</v>
      </c>
      <c r="M78" s="20">
        <f>INDEX(raw_data!$A$3:$CR$338,MATCH(data!$B78,raw_data!$F$3:$F$338,0), MATCH(data!M$3,raw_data!$A$3:$CR$3,0))</f>
        <v>0</v>
      </c>
      <c r="N78" s="20">
        <f>INDEX(raw_data!$A$3:$CR$338,MATCH(data!$B78,raw_data!$F$3:$F$338,0), MATCH(data!N$3,raw_data!$A$3:$CR$3,0))</f>
        <v>0</v>
      </c>
      <c r="O78" s="20">
        <f>INDEX(raw_data!$A$3:$CR$338,MATCH(data!$B78,raw_data!$F$3:$F$338,0), MATCH(data!O$3,raw_data!$A$3:$CR$3,0))</f>
        <v>0</v>
      </c>
      <c r="P78" s="20">
        <f>INDEX(raw_data!$A$3:$CR$338,MATCH(data!$B78,raw_data!$F$3:$F$338,0), MATCH(data!P$3,raw_data!$A$3:$CR$3,0))</f>
        <v>0</v>
      </c>
      <c r="Q78" s="20">
        <f>INDEX(raw_data!$A$3:$CR$338,MATCH(data!$B78,raw_data!$F$3:$F$338,0), MATCH(data!Q$3,raw_data!$A$3:$CR$3,0))</f>
        <v>0</v>
      </c>
      <c r="R78" s="20">
        <f>INDEX(raw_data!$A$3:$CR$338,MATCH(data!$B78,raw_data!$F$3:$F$338,0), MATCH(data!R$3,raw_data!$A$3:$CR$3,0))</f>
        <v>0</v>
      </c>
      <c r="S78" s="20">
        <f>INDEX(raw_data!$A$3:$CR$338,MATCH(data!$B78,raw_data!$F$3:$F$338,0), MATCH(data!S$3,raw_data!$A$3:$CR$3,0))</f>
        <v>0</v>
      </c>
      <c r="T78" s="20">
        <f>INDEX(raw_data!$A$3:$CR$338,MATCH(data!$B78,raw_data!$F$3:$F$338,0), MATCH(data!T$3,raw_data!$A$3:$CR$3,0))</f>
        <v>0.75</v>
      </c>
      <c r="U78" s="20">
        <f>INDEX(raw_data!$A$3:$CR$338,MATCH(data!$B78,raw_data!$F$3:$F$338,0), MATCH(data!U$3,raw_data!$A$3:$CR$3,0))</f>
        <v>1.5</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Ginsberg (2012); BMJ</v>
      </c>
      <c r="AH78" s="20" t="str">
        <f>INDEX(raw_data!$A$3:$CR$338,MATCH(data!$B78,raw_data!$F$3:$F$338,0), MATCH(data!AH$3,raw_data!$A$3:$CR$3,0))</f>
        <v>Annual faecal occult blood test + sigmoidoscopy every 5 years (with surgical removal of polyps) + cancer treatment</v>
      </c>
      <c r="AI78" s="61">
        <f t="shared" si="6"/>
        <v>435.46026134140141</v>
      </c>
    </row>
    <row r="79" spans="1:35">
      <c r="A79" s="20" t="str">
        <f>INDEX(raw_data!$A$3:$CR$338,MATCH(data!$B79,raw_data!$F$3:$F$338,0), MATCH(data!A$3,raw_data!$A$3:$CR$3,0))</f>
        <v>NCDs</v>
      </c>
      <c r="B79" s="22" t="s">
        <v>804</v>
      </c>
      <c r="C79" s="20" t="str">
        <f>INDEX(raw_data!$A$3:$CR$338,MATCH(data!$B79,raw_data!$F$3:$F$338,0), MATCH(data!C$3,raw_data!$A$3:$CR$3,0))</f>
        <v>Colorectoral cancer (screening + treatment)</v>
      </c>
      <c r="D79" s="20" t="str">
        <f>INDEX(raw_data!$A$3:$CR$338,MATCH(data!$B79,raw_data!$F$3:$F$338,0), MATCH(data!D$3,raw_data!$A$3:$CR$3,0))</f>
        <v>1 year</v>
      </c>
      <c r="E79" s="61">
        <f>INDEX(raw_data!$A$3:$CR$338,MATCH(data!$B79,raw_data!$F$3:$F$338,0), MATCH(data!E$3,raw_data!$A$3:$CR$3,0))</f>
        <v>1.1150000000000001E-3</v>
      </c>
      <c r="F79" s="61">
        <f>INDEX(raw_data!$A$3:$CR$338,MATCH(data!$B79,raw_data!$F$3:$F$338,0), MATCH(data!F$3,raw_data!$A$3:$CR$3,0))</f>
        <v>0.29668699351119382</v>
      </c>
      <c r="G79" s="61">
        <f t="shared" si="5"/>
        <v>-8.1153891890385589E-4</v>
      </c>
      <c r="H79" s="87">
        <f>INDEX(raw_data!$A$3:$CR$338,MATCH(data!$B79,raw_data!$F$3:$F$338,0), MATCH(data!H$3,raw_data!$A$3:$CR$3,0))</f>
        <v>10</v>
      </c>
      <c r="I79" s="87">
        <f>INDEX(raw_data!$A$3:$CR$338,MATCH(data!$B79,raw_data!$F$3:$F$338,0), MATCH(data!I$3,raw_data!$A$3:$CR$3,0))</f>
        <v>21310</v>
      </c>
      <c r="J79" s="87">
        <f>INDEX(raw_data!$A$3:$CR$338,MATCH(data!$B79,raw_data!$F$3:$F$338,0), MATCH(data!J$3,raw_data!$A$3:$CR$3,0))</f>
        <v>213100</v>
      </c>
      <c r="K79" s="61">
        <f>INDEX(raw_data!$A$3:$CR$338,MATCH(data!$B79,raw_data!$F$3:$F$338,0), MATCH(data!K$3,raw_data!$A$3:$CR$3,0))</f>
        <v>5.3255722653623225</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Ginsberg (2012); BMJ</v>
      </c>
      <c r="AH79" s="20" t="str">
        <f>INDEX(raw_data!$A$3:$CR$338,MATCH(data!$B79,raw_data!$F$3:$F$338,0), MATCH(data!AH$3,raw_data!$A$3:$CR$3,0))</f>
        <v>Colonoscopy at age 50 (with surgical removal of polyps)+ cancer treatment</v>
      </c>
      <c r="AI79" s="61">
        <f t="shared" si="6"/>
        <v>266.08698969613795</v>
      </c>
    </row>
    <row r="80" spans="1:35">
      <c r="A80" s="20" t="str">
        <f>INDEX(raw_data!$A$3:$CR$338,MATCH(data!$B80,raw_data!$F$3:$F$338,0), MATCH(data!A$3,raw_data!$A$3:$CR$3,0))</f>
        <v>NCDs</v>
      </c>
      <c r="B80" s="22" t="s">
        <v>809</v>
      </c>
      <c r="C80" s="20" t="str">
        <f>INDEX(raw_data!$A$3:$CR$338,MATCH(data!$B80,raw_data!$F$3:$F$338,0), MATCH(data!C$3,raw_data!$A$3:$CR$3,0))</f>
        <v>Colorectoral cancer (treatment)</v>
      </c>
      <c r="D80" s="20" t="str">
        <f>INDEX(raw_data!$A$3:$CR$338,MATCH(data!$B80,raw_data!$F$3:$F$338,0), MATCH(data!D$3,raw_data!$A$3:$CR$3,0))</f>
        <v>1 year</v>
      </c>
      <c r="E80" s="61">
        <f>INDEX(raw_data!$A$3:$CR$338,MATCH(data!$B80,raw_data!$F$3:$F$338,0), MATCH(data!E$3,raw_data!$A$3:$CR$3,0))</f>
        <v>7.9199999999999995E-4</v>
      </c>
      <c r="F80" s="61">
        <f>INDEX(raw_data!$A$3:$CR$338,MATCH(data!$B80,raw_data!$F$3:$F$338,0), MATCH(data!F$3,raw_data!$A$3:$CR$3,0))</f>
        <v>0.12323921268926513</v>
      </c>
      <c r="G80" s="61">
        <f t="shared" si="5"/>
        <v>-8.2546278523710787E-6</v>
      </c>
      <c r="H80" s="87">
        <f>INDEX(raw_data!$A$3:$CR$338,MATCH(data!$B80,raw_data!$F$3:$F$338,0), MATCH(data!H$3,raw_data!$A$3:$CR$3,0))</f>
        <v>100</v>
      </c>
      <c r="I80" s="87">
        <f>INDEX(raw_data!$A$3:$CR$338,MATCH(data!$B80,raw_data!$F$3:$F$338,0), MATCH(data!I$3,raw_data!$A$3:$CR$3,0))</f>
        <v>1111</v>
      </c>
      <c r="J80" s="87">
        <f>INDEX(raw_data!$A$3:$CR$338,MATCH(data!$B80,raw_data!$F$3:$F$338,0), MATCH(data!J$3,raw_data!$A$3:$CR$3,0))</f>
        <v>1111</v>
      </c>
      <c r="K80" s="61">
        <f>INDEX(raw_data!$A$3:$CR$338,MATCH(data!$B80,raw_data!$F$3:$F$338,0), MATCH(data!K$3,raw_data!$A$3:$CR$3,0))</f>
        <v>680.53561999567194</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Ginsberg (2012); BMJ</v>
      </c>
      <c r="AH80" s="20" t="str">
        <f>INDEX(raw_data!$A$3:$CR$338,MATCH(data!$B80,raw_data!$F$3:$F$338,0), MATCH(data!AH$3,raw_data!$A$3:$CR$3,0))</f>
        <v>Cancer treatment by surgery, chemotherapy, and/or radiotherapy</v>
      </c>
      <c r="AI80" s="61">
        <f t="shared" si="6"/>
        <v>155.60506652684992</v>
      </c>
    </row>
    <row r="81" spans="1:37">
      <c r="A81" s="20" t="str">
        <f>INDEX(raw_data!$A$3:$CR$338,MATCH(data!$B81,raw_data!$F$3:$F$338,0), MATCH(data!A$3,raw_data!$A$3:$CR$3,0))</f>
        <v>NCDs</v>
      </c>
      <c r="B81" s="22" t="s">
        <v>815</v>
      </c>
      <c r="C81" s="20" t="str">
        <f>INDEX(raw_data!$A$3:$CR$338,MATCH(data!$B81,raw_data!$F$3:$F$338,0), MATCH(data!C$3,raw_data!$A$3:$CR$3,0))</f>
        <v>Treatment of injuries (Fracture and dislocation - reduction)</v>
      </c>
      <c r="D81" s="20" t="str">
        <f>INDEX(raw_data!$A$3:$CR$338,MATCH(data!$B81,raw_data!$F$3:$F$338,0), MATCH(data!D$3,raw_data!$A$3:$CR$3,0))</f>
        <v>1 year</v>
      </c>
      <c r="E81" s="61">
        <f>INDEX(raw_data!$A$3:$CR$338,MATCH(data!$B81,raw_data!$F$3:$F$338,0), MATCH(data!E$3,raw_data!$A$3:$CR$3,0))</f>
        <v>1.6116504854368932</v>
      </c>
      <c r="F81" s="61">
        <f>INDEX(raw_data!$A$3:$CR$338,MATCH(data!$B81,raw_data!$F$3:$F$338,0), MATCH(data!F$3,raw_data!$A$3:$CR$3,0))</f>
        <v>177.25794951456311</v>
      </c>
      <c r="G81" s="61">
        <f t="shared" si="5"/>
        <v>0.46062483923843134</v>
      </c>
      <c r="H81" s="87">
        <f>INDEX(raw_data!$A$3:$CR$338,MATCH(data!$B81,raw_data!$F$3:$F$338,0), MATCH(data!H$3,raw_data!$A$3:$CR$3,0))</f>
        <v>90</v>
      </c>
      <c r="I81" s="87">
        <f>INDEX(raw_data!$A$3:$CR$338,MATCH(data!$B81,raw_data!$F$3:$F$338,0), MATCH(data!I$3,raw_data!$A$3:$CR$3,0))</f>
        <v>336827.16000000003</v>
      </c>
      <c r="J81" s="87">
        <f>INDEX(raw_data!$A$3:$CR$338,MATCH(data!$B81,raw_data!$F$3:$F$338,0), MATCH(data!J$3,raw_data!$A$3:$CR$3,0))</f>
        <v>374252.4</v>
      </c>
      <c r="K81" s="61">
        <f>INDEX(raw_data!$A$3:$CR$338,MATCH(data!$B81,raw_data!$F$3:$F$338,0), MATCH(data!K$3,raw_data!$A$3:$CR$3,0))</f>
        <v>5.2</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Fracture/dislocation reduction, using Zambian life expectancy</v>
      </c>
      <c r="AI81" s="61">
        <f t="shared" si="6"/>
        <v>109.98535421686748</v>
      </c>
    </row>
    <row r="82" spans="1:37">
      <c r="A82" s="20" t="str">
        <f>INDEX(raw_data!$A$3:$CR$338,MATCH(data!$B82,raw_data!$F$3:$F$338,0), MATCH(data!A$3,raw_data!$A$3:$CR$3,0))</f>
        <v>NCDs</v>
      </c>
      <c r="B82" s="22" t="s">
        <v>819</v>
      </c>
      <c r="C82" s="20" t="str">
        <f>INDEX(raw_data!$A$3:$CR$338,MATCH(data!$B82,raw_data!$F$3:$F$338,0), MATCH(data!C$3,raw_data!$A$3:$CR$3,0))</f>
        <v>Treatment of injuries (Fracture and dislocation - fixation)</v>
      </c>
      <c r="D82" s="20" t="str">
        <f>INDEX(raw_data!$A$3:$CR$338,MATCH(data!$B82,raw_data!$F$3:$F$338,0), MATCH(data!D$3,raw_data!$A$3:$CR$3,0))</f>
        <v>1 year</v>
      </c>
      <c r="E82" s="61">
        <f>INDEX(raw_data!$A$3:$CR$338,MATCH(data!$B82,raw_data!$F$3:$F$338,0), MATCH(data!E$3,raw_data!$A$3:$CR$3,0))</f>
        <v>1.2068965517241379</v>
      </c>
      <c r="F82" s="61">
        <f>INDEX(raw_data!$A$3:$CR$338,MATCH(data!$B82,raw_data!$F$3:$F$338,0), MATCH(data!F$3,raw_data!$A$3:$CR$3,0))</f>
        <v>452.79490344827587</v>
      </c>
      <c r="G82" s="61">
        <f t="shared" si="5"/>
        <v>-1.7333300940438874</v>
      </c>
      <c r="H82" s="87">
        <f>INDEX(raw_data!$A$3:$CR$338,MATCH(data!$B82,raw_data!$F$3:$F$338,0), MATCH(data!H$3,raw_data!$A$3:$CR$3,0))</f>
        <v>90</v>
      </c>
      <c r="I82" s="87">
        <f>INDEX(raw_data!$A$3:$CR$338,MATCH(data!$B82,raw_data!$F$3:$F$338,0), MATCH(data!I$3,raw_data!$A$3:$CR$3,0))</f>
        <v>37425.24</v>
      </c>
      <c r="J82" s="87">
        <f>INDEX(raw_data!$A$3:$CR$338,MATCH(data!$B82,raw_data!$F$3:$F$338,0), MATCH(data!J$3,raw_data!$A$3:$CR$3,0))</f>
        <v>41583.599999999999</v>
      </c>
      <c r="K82" s="61">
        <f>INDEX(raw_data!$A$3:$CR$338,MATCH(data!$B82,raw_data!$F$3:$F$338,0), MATCH(data!K$3,raw_data!$A$3:$CR$3,0))</f>
        <v>24.905242881858626</v>
      </c>
      <c r="L82" s="20">
        <f>INDEX(raw_data!$A$3:$CR$338,MATCH(data!$B82,raw_data!$F$3:$F$338,0), MATCH(data!L$3,raw_data!$A$3:$CR$3,0))</f>
        <v>12</v>
      </c>
      <c r="M82" s="20">
        <f>INDEX(raw_data!$A$3:$CR$338,MATCH(data!$B82,raw_data!$F$3:$F$338,0), MATCH(data!M$3,raw_data!$A$3:$CR$3,0))</f>
        <v>24</v>
      </c>
      <c r="N82" s="20">
        <f>INDEX(raw_data!$A$3:$CR$338,MATCH(data!$B82,raw_data!$F$3:$F$338,0), MATCH(data!N$3,raw_data!$A$3:$CR$3,0))</f>
        <v>20</v>
      </c>
      <c r="O82" s="20">
        <f>INDEX(raw_data!$A$3:$CR$338,MATCH(data!$B82,raw_data!$F$3:$F$338,0), MATCH(data!O$3,raw_data!$A$3:$CR$3,0))</f>
        <v>12.5</v>
      </c>
      <c r="P82" s="20">
        <f>INDEX(raw_data!$A$3:$CR$338,MATCH(data!$B82,raw_data!$F$3:$F$338,0), MATCH(data!P$3,raw_data!$A$3:$CR$3,0))</f>
        <v>12.5</v>
      </c>
      <c r="Q82" s="20">
        <f>INDEX(raw_data!$A$3:$CR$338,MATCH(data!$B82,raw_data!$F$3:$F$338,0), MATCH(data!Q$3,raw_data!$A$3:$CR$3,0))</f>
        <v>0</v>
      </c>
      <c r="R82" s="20">
        <f>INDEX(raw_data!$A$3:$CR$338,MATCH(data!$B82,raw_data!$F$3:$F$338,0), MATCH(data!R$3,raw_data!$A$3:$CR$3,0))</f>
        <v>0</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Fracture/dislocation fixation, using Zambian life expectancy</v>
      </c>
      <c r="AI82" s="61">
        <f t="shared" si="6"/>
        <v>375.17292000000003</v>
      </c>
    </row>
    <row r="83" spans="1:37">
      <c r="A83" s="20" t="str">
        <f>INDEX(raw_data!$A$3:$CR$338,MATCH(data!$B83,raw_data!$F$3:$F$338,0), MATCH(data!A$3,raw_data!$A$3:$CR$3,0))</f>
        <v>NCDs</v>
      </c>
      <c r="B83" s="22" t="s">
        <v>824</v>
      </c>
      <c r="C83" s="20" t="str">
        <f>INDEX(raw_data!$A$3:$CR$338,MATCH(data!$B83,raw_data!$F$3:$F$338,0), MATCH(data!C$3,raw_data!$A$3:$CR$3,0))</f>
        <v>Amputation</v>
      </c>
      <c r="D83" s="20" t="str">
        <f>INDEX(raw_data!$A$3:$CR$338,MATCH(data!$B83,raw_data!$F$3:$F$338,0), MATCH(data!D$3,raw_data!$A$3:$CR$3,0))</f>
        <v>1 year</v>
      </c>
      <c r="E83" s="61">
        <f>INDEX(raw_data!$A$3:$CR$338,MATCH(data!$B83,raw_data!$F$3:$F$338,0), MATCH(data!E$3,raw_data!$A$3:$CR$3,0))</f>
        <v>21.260869565217391</v>
      </c>
      <c r="F83" s="61">
        <f>INDEX(raw_data!$A$3:$CR$338,MATCH(data!$B83,raw_data!$F$3:$F$338,0), MATCH(data!F$3,raw_data!$A$3:$CR$3,0))</f>
        <v>637.59063478260873</v>
      </c>
      <c r="G83" s="61">
        <f t="shared" si="5"/>
        <v>17.120670638057593</v>
      </c>
      <c r="H83" s="87">
        <f>INDEX(raw_data!$A$3:$CR$338,MATCH(data!$B83,raw_data!$F$3:$F$338,0), MATCH(data!H$3,raw_data!$A$3:$CR$3,0))</f>
        <v>90</v>
      </c>
      <c r="I83" s="87">
        <f>INDEX(raw_data!$A$3:$CR$338,MATCH(data!$B83,raw_data!$F$3:$F$338,0), MATCH(data!I$3,raw_data!$A$3:$CR$3,0))</f>
        <v>112.27571999999998</v>
      </c>
      <c r="J83" s="87">
        <f>INDEX(raw_data!$A$3:$CR$338,MATCH(data!$B83,raw_data!$F$3:$F$338,0), MATCH(data!J$3,raw_data!$A$3:$CR$3,0))</f>
        <v>124.75079999999998</v>
      </c>
      <c r="K83" s="61">
        <f>INDEX(raw_data!$A$3:$CR$338,MATCH(data!$B83,raw_data!$F$3:$F$338,0), MATCH(data!K$3,raw_data!$A$3:$CR$3,0))</f>
        <v>778.21550000000002</v>
      </c>
      <c r="L83" s="20">
        <f>INDEX(raw_data!$A$3:$CR$338,MATCH(data!$B83,raw_data!$F$3:$F$338,0), MATCH(data!L$3,raw_data!$A$3:$CR$3,0))</f>
        <v>172</v>
      </c>
      <c r="M83" s="20">
        <f>INDEX(raw_data!$A$3:$CR$338,MATCH(data!$B83,raw_data!$F$3:$F$338,0), MATCH(data!M$3,raw_data!$A$3:$CR$3,0))</f>
        <v>190</v>
      </c>
      <c r="N83" s="20">
        <f>INDEX(raw_data!$A$3:$CR$338,MATCH(data!$B83,raw_data!$F$3:$F$338,0), MATCH(data!N$3,raw_data!$A$3:$CR$3,0))</f>
        <v>0</v>
      </c>
      <c r="O83" s="20">
        <f>INDEX(raw_data!$A$3:$CR$338,MATCH(data!$B83,raw_data!$F$3:$F$338,0), MATCH(data!O$3,raw_data!$A$3:$CR$3,0))</f>
        <v>137.6</v>
      </c>
      <c r="P83" s="20">
        <f>INDEX(raw_data!$A$3:$CR$338,MATCH(data!$B83,raw_data!$F$3:$F$338,0), MATCH(data!P$3,raw_data!$A$3:$CR$3,0))</f>
        <v>34.4</v>
      </c>
      <c r="Q83" s="20">
        <f>INDEX(raw_data!$A$3:$CR$338,MATCH(data!$B83,raw_data!$F$3:$F$338,0), MATCH(data!Q$3,raw_data!$A$3:$CR$3,0))</f>
        <v>5</v>
      </c>
      <c r="R83" s="20">
        <f>INDEX(raw_data!$A$3:$CR$338,MATCH(data!$B83,raw_data!$F$3:$F$338,0), MATCH(data!R$3,raw_data!$A$3:$CR$3,0))</f>
        <v>5</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Roberts (2016); World J Surg</v>
      </c>
      <c r="AH83" s="20" t="str">
        <f>INDEX(raw_data!$A$3:$CR$338,MATCH(data!$B83,raw_data!$F$3:$F$338,0), MATCH(data!AH$3,raw_data!$A$3:$CR$3,0))</f>
        <v>Amputation, using Zambian life expectancy</v>
      </c>
      <c r="AI83" s="61">
        <f t="shared" si="6"/>
        <v>29.988925562372192</v>
      </c>
    </row>
    <row r="84" spans="1:37">
      <c r="A84" s="20" t="str">
        <f>INDEX(raw_data!$A$3:$CR$338,MATCH(data!$B84,raw_data!$F$3:$F$338,0), MATCH(data!A$3,raw_data!$A$3:$CR$3,0))</f>
        <v>NCDs</v>
      </c>
      <c r="B84" s="22" t="s">
        <v>829</v>
      </c>
      <c r="C84" s="20" t="str">
        <f>INDEX(raw_data!$A$3:$CR$338,MATCH(data!$B84,raw_data!$F$3:$F$338,0), MATCH(data!C$3,raw_data!$A$3:$CR$3,0))</f>
        <v>Emergency inguinal hernia repair</v>
      </c>
      <c r="D84" s="20" t="str">
        <f>INDEX(raw_data!$A$3:$CR$338,MATCH(data!$B84,raw_data!$F$3:$F$338,0), MATCH(data!D$3,raw_data!$A$3:$CR$3,0))</f>
        <v>1 year</v>
      </c>
      <c r="E84" s="61">
        <f>INDEX(raw_data!$A$3:$CR$338,MATCH(data!$B84,raw_data!$F$3:$F$338,0), MATCH(data!E$3,raw_data!$A$3:$CR$3,0))</f>
        <v>35.833333333333336</v>
      </c>
      <c r="F84" s="61">
        <f>INDEX(raw_data!$A$3:$CR$338,MATCH(data!$B84,raw_data!$F$3:$F$338,0), MATCH(data!F$3,raw_data!$A$3:$CR$3,0))</f>
        <v>265.85610000000003</v>
      </c>
      <c r="G84" s="61">
        <f t="shared" si="5"/>
        <v>34.106995021645027</v>
      </c>
      <c r="H84" s="87">
        <f>INDEX(raw_data!$A$3:$CR$338,MATCH(data!$B84,raw_data!$F$3:$F$338,0), MATCH(data!H$3,raw_data!$A$3:$CR$3,0))</f>
        <v>90</v>
      </c>
      <c r="I84" s="87">
        <f>INDEX(raw_data!$A$3:$CR$338,MATCH(data!$B84,raw_data!$F$3:$F$338,0), MATCH(data!I$3,raw_data!$A$3:$CR$3,0))</f>
        <v>654.9417000000002</v>
      </c>
      <c r="J84" s="87">
        <f>INDEX(raw_data!$A$3:$CR$338,MATCH(data!$B84,raw_data!$F$3:$F$338,0), MATCH(data!J$3,raw_data!$A$3:$CR$3,0))</f>
        <v>727.71300000000008</v>
      </c>
      <c r="K84" s="61">
        <f>INDEX(raw_data!$A$3:$CR$338,MATCH(data!$B84,raw_data!$F$3:$F$338,0), MATCH(data!K$3,raw_data!$A$3:$CR$3,0))</f>
        <v>91.53</v>
      </c>
      <c r="L84" s="20">
        <f>INDEX(raw_data!$A$3:$CR$338,MATCH(data!$B84,raw_data!$F$3:$F$338,0), MATCH(data!L$3,raw_data!$A$3:$CR$3,0))</f>
        <v>12</v>
      </c>
      <c r="M84" s="20">
        <f>INDEX(raw_data!$A$3:$CR$338,MATCH(data!$B84,raw_data!$F$3:$F$338,0), MATCH(data!M$3,raw_data!$A$3:$CR$3,0))</f>
        <v>24</v>
      </c>
      <c r="N84" s="20">
        <f>INDEX(raw_data!$A$3:$CR$338,MATCH(data!$B84,raw_data!$F$3:$F$338,0), MATCH(data!N$3,raw_data!$A$3:$CR$3,0))</f>
        <v>20</v>
      </c>
      <c r="O84" s="20">
        <f>INDEX(raw_data!$A$3:$CR$338,MATCH(data!$B84,raw_data!$F$3:$F$338,0), MATCH(data!O$3,raw_data!$A$3:$CR$3,0))</f>
        <v>12.5</v>
      </c>
      <c r="P84" s="20">
        <f>INDEX(raw_data!$A$3:$CR$338,MATCH(data!$B84,raw_data!$F$3:$F$338,0), MATCH(data!P$3,raw_data!$A$3:$CR$3,0))</f>
        <v>12.5</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Roberts (2016); World J Surg</v>
      </c>
      <c r="AH84" s="20" t="str">
        <f>INDEX(raw_data!$A$3:$CR$338,MATCH(data!$B84,raw_data!$F$3:$F$338,0), MATCH(data!AH$3,raw_data!$A$3:$CR$3,0))</f>
        <v>Emergency inguinal hernia repair, using Zambian life expectancy</v>
      </c>
      <c r="AI84" s="61">
        <f t="shared" si="6"/>
        <v>7.4192400000000003</v>
      </c>
    </row>
    <row r="85" spans="1:37">
      <c r="A85" s="20" t="str">
        <f>INDEX(raw_data!$A$3:$CR$338,MATCH(data!$B85,raw_data!$F$3:$F$338,0), MATCH(data!A$3,raw_data!$A$3:$CR$3,0))</f>
        <v>NCDs</v>
      </c>
      <c r="B85" s="22" t="s">
        <v>834</v>
      </c>
      <c r="C85" s="20" t="str">
        <f>INDEX(raw_data!$A$3:$CR$338,MATCH(data!$B85,raw_data!$F$3:$F$338,0), MATCH(data!C$3,raw_data!$A$3:$CR$3,0))</f>
        <v>Elective inguinal hernia repair</v>
      </c>
      <c r="D85" s="20" t="str">
        <f>INDEX(raw_data!$A$3:$CR$338,MATCH(data!$B85,raw_data!$F$3:$F$338,0), MATCH(data!D$3,raw_data!$A$3:$CR$3,0))</f>
        <v>1 year</v>
      </c>
      <c r="E85" s="61">
        <f>INDEX(raw_data!$A$3:$CR$338,MATCH(data!$B85,raw_data!$F$3:$F$338,0), MATCH(data!E$3,raw_data!$A$3:$CR$3,0))</f>
        <v>6.125</v>
      </c>
      <c r="F85" s="61">
        <f>INDEX(raw_data!$A$3:$CR$338,MATCH(data!$B85,raw_data!$F$3:$F$338,0), MATCH(data!F$3,raw_data!$A$3:$CR$3,0))</f>
        <v>163.96269750000002</v>
      </c>
      <c r="G85" s="61">
        <f t="shared" si="5"/>
        <v>5.0603071590909092</v>
      </c>
      <c r="H85" s="87">
        <f>INDEX(raw_data!$A$3:$CR$338,MATCH(data!$B85,raw_data!$F$3:$F$338,0), MATCH(data!H$3,raw_data!$A$3:$CR$3,0))</f>
        <v>50</v>
      </c>
      <c r="I85" s="87">
        <f>INDEX(raw_data!$A$3:$CR$338,MATCH(data!$B85,raw_data!$F$3:$F$338,0), MATCH(data!I$3,raw_data!$A$3:$CR$3,0))</f>
        <v>215.81888400000003</v>
      </c>
      <c r="J85" s="87">
        <f>INDEX(raw_data!$A$3:$CR$338,MATCH(data!$B85,raw_data!$F$3:$F$338,0), MATCH(data!J$3,raw_data!$A$3:$CR$3,0))</f>
        <v>431.63776800000005</v>
      </c>
      <c r="K85" s="61">
        <f>INDEX(raw_data!$A$3:$CR$338,MATCH(data!$B85,raw_data!$F$3:$F$338,0), MATCH(data!K$3,raw_data!$A$3:$CR$3,0))</f>
        <v>91.53</v>
      </c>
      <c r="L85" s="20">
        <f>INDEX(raw_data!$A$3:$CR$338,MATCH(data!$B85,raw_data!$F$3:$F$338,0), MATCH(data!L$3,raw_data!$A$3:$CR$3,0))</f>
        <v>172</v>
      </c>
      <c r="M85" s="20">
        <f>INDEX(raw_data!$A$3:$CR$338,MATCH(data!$B85,raw_data!$F$3:$F$338,0), MATCH(data!M$3,raw_data!$A$3:$CR$3,0))</f>
        <v>190</v>
      </c>
      <c r="N85" s="20">
        <f>INDEX(raw_data!$A$3:$CR$338,MATCH(data!$B85,raw_data!$F$3:$F$338,0), MATCH(data!N$3,raw_data!$A$3:$CR$3,0))</f>
        <v>0</v>
      </c>
      <c r="O85" s="20">
        <f>INDEX(raw_data!$A$3:$CR$338,MATCH(data!$B85,raw_data!$F$3:$F$338,0), MATCH(data!O$3,raw_data!$A$3:$CR$3,0))</f>
        <v>137.6</v>
      </c>
      <c r="P85" s="20">
        <f>INDEX(raw_data!$A$3:$CR$338,MATCH(data!$B85,raw_data!$F$3:$F$338,0), MATCH(data!P$3,raw_data!$A$3:$CR$3,0))</f>
        <v>34.4</v>
      </c>
      <c r="Q85" s="20">
        <f>INDEX(raw_data!$A$3:$CR$338,MATCH(data!$B85,raw_data!$F$3:$F$338,0), MATCH(data!Q$3,raw_data!$A$3:$CR$3,0))</f>
        <v>5</v>
      </c>
      <c r="R85" s="20">
        <f>INDEX(raw_data!$A$3:$CR$338,MATCH(data!$B85,raw_data!$F$3:$F$338,0), MATCH(data!R$3,raw_data!$A$3:$CR$3,0))</f>
        <v>5</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Roberts (2016); World J Surg</v>
      </c>
      <c r="AH85" s="20" t="str">
        <f>INDEX(raw_data!$A$3:$CR$338,MATCH(data!$B85,raw_data!$F$3:$F$338,0), MATCH(data!AH$3,raw_data!$A$3:$CR$3,0))</f>
        <v>Elective inguinal hernia repair, using Zambian life expectancy</v>
      </c>
      <c r="AI85" s="61">
        <f t="shared" si="6"/>
        <v>26.769420000000004</v>
      </c>
    </row>
    <row r="86" spans="1:37">
      <c r="A86" s="20" t="str">
        <f>INDEX(raw_data!$A$3:$CR$338,MATCH(data!$B86,raw_data!$F$3:$F$338,0), MATCH(data!A$3,raw_data!$A$3:$CR$3,0))</f>
        <v>NCDs</v>
      </c>
      <c r="B86" s="22" t="s">
        <v>851</v>
      </c>
      <c r="C86" s="20" t="str">
        <f>INDEX(raw_data!$A$3:$CR$338,MATCH(data!$B86,raw_data!$F$3:$F$338,0), MATCH(data!C$3,raw_data!$A$3:$CR$3,0))</f>
        <v>COPD - Inhaled salbutamol</v>
      </c>
      <c r="D86" s="20" t="str">
        <f>INDEX(raw_data!$A$3:$CR$338,MATCH(data!$B86,raw_data!$F$3:$F$338,0), MATCH(data!D$3,raw_data!$A$3:$CR$3,0))</f>
        <v>1 year</v>
      </c>
      <c r="E86" s="61">
        <f>INDEX(raw_data!$A$3:$CR$338,MATCH(data!$B86,raw_data!$F$3:$F$338,0), MATCH(data!E$3,raw_data!$A$3:$CR$3,0))</f>
        <v>8.1189307927513731E-3</v>
      </c>
      <c r="F86" s="61">
        <f>INDEX(raw_data!$A$3:$CR$338,MATCH(data!$B86,raw_data!$F$3:$F$338,0), MATCH(data!F$3,raw_data!$A$3:$CR$3,0))</f>
        <v>47.85915933998902</v>
      </c>
      <c r="G86" s="61">
        <f t="shared" si="5"/>
        <v>-0.30265483115522929</v>
      </c>
      <c r="H86" s="87">
        <f>INDEX(raw_data!$A$3:$CR$338,MATCH(data!$B86,raw_data!$F$3:$F$338,0), MATCH(data!H$3,raw_data!$A$3:$CR$3,0))</f>
        <v>11</v>
      </c>
      <c r="I86" s="87">
        <f>INDEX(raw_data!$A$3:$CR$338,MATCH(data!$B86,raw_data!$F$3:$F$338,0), MATCH(data!I$3,raw_data!$A$3:$CR$3,0))</f>
        <v>34787.83</v>
      </c>
      <c r="J86" s="87">
        <f>INDEX(raw_data!$A$3:$CR$338,MATCH(data!$B86,raw_data!$F$3:$F$338,0), MATCH(data!J$3,raw_data!$A$3:$CR$3,0))</f>
        <v>316253</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864</v>
      </c>
      <c r="C87" s="20" t="str">
        <f>INDEX(raw_data!$A$3:$CR$338,MATCH(data!$B87,raw_data!$F$3:$F$338,0), MATCH(data!C$3,raw_data!$A$3:$CR$3,0))</f>
        <v>COPD - treatment of severe exacerbations</v>
      </c>
      <c r="D87" s="20" t="str">
        <f>INDEX(raw_data!$A$3:$CR$338,MATCH(data!$B87,raw_data!$F$3:$F$338,0), MATCH(data!D$3,raw_data!$A$3:$CR$3,0))</f>
        <v>1 year</v>
      </c>
      <c r="E87" s="61">
        <f>INDEX(raw_data!$A$3:$CR$338,MATCH(data!$B87,raw_data!$F$3:$F$338,0), MATCH(data!E$3,raw_data!$A$3:$CR$3,0))</f>
        <v>8.1655913145487948E-3</v>
      </c>
      <c r="F87" s="61">
        <f>INDEX(raw_data!$A$3:$CR$338,MATCH(data!$B87,raw_data!$F$3:$F$338,0), MATCH(data!F$3,raw_data!$A$3:$CR$3,0))</f>
        <v>62.469109298929297</v>
      </c>
      <c r="G87" s="61">
        <f t="shared" si="5"/>
        <v>-0.39747797556161546</v>
      </c>
      <c r="H87" s="87">
        <f>INDEX(raw_data!$A$3:$CR$338,MATCH(data!$B87,raw_data!$F$3:$F$338,0), MATCH(data!H$3,raw_data!$A$3:$CR$3,0))</f>
        <v>5</v>
      </c>
      <c r="I87" s="87">
        <f>INDEX(raw_data!$A$3:$CR$338,MATCH(data!$B87,raw_data!$F$3:$F$338,0), MATCH(data!I$3,raw_data!$A$3:$CR$3,0))</f>
        <v>1897.518</v>
      </c>
      <c r="J87" s="87">
        <f>INDEX(raw_data!$A$3:$CR$338,MATCH(data!$B87,raw_data!$F$3:$F$338,0), MATCH(data!J$3,raw_data!$A$3:$CR$3,0))</f>
        <v>37950.36</v>
      </c>
      <c r="K87" s="61">
        <f>INDEX(raw_data!$A$3:$CR$338,MATCH(data!$B87,raw_data!$F$3:$F$338,0), MATCH(data!K$3,raw_data!$A$3:$CR$3,0))</f>
        <v>0.43700279701363343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Treatment of severe exacerbations</v>
      </c>
      <c r="AI87" s="61">
        <f t="shared" si="6"/>
        <v>7650.2860469672114</v>
      </c>
    </row>
    <row r="88" spans="1:37">
      <c r="A88" s="20" t="str">
        <f>INDEX(raw_data!$A$3:$CR$338,MATCH(data!$B88,raw_data!$F$3:$F$338,0), MATCH(data!A$3,raw_data!$A$3:$CR$3,0))</f>
        <v>NCDs</v>
      </c>
      <c r="B88" s="22" t="s">
        <v>868</v>
      </c>
      <c r="C88" s="20" t="str">
        <f>INDEX(raw_data!$A$3:$CR$338,MATCH(data!$B88,raw_data!$F$3:$F$338,0), MATCH(data!C$3,raw_data!$A$3:$CR$3,0))</f>
        <v>COPD - oxygen therapy and drugs</v>
      </c>
      <c r="D88" s="20" t="str">
        <f>INDEX(raw_data!$A$3:$CR$338,MATCH(data!$B88,raw_data!$F$3:$F$338,0), MATCH(data!D$3,raw_data!$A$3:$CR$3,0))</f>
        <v>1 year</v>
      </c>
      <c r="E88" s="61">
        <f>INDEX(raw_data!$A$3:$CR$338,MATCH(data!$B88,raw_data!$F$3:$F$338,0), MATCH(data!E$3,raw_data!$A$3:$CR$3,0))</f>
        <v>1.1665130449355422E-2</v>
      </c>
      <c r="F88" s="61">
        <f>INDEX(raw_data!$A$3:$CR$338,MATCH(data!$B88,raw_data!$F$3:$F$338,0), MATCH(data!F$3,raw_data!$A$3:$CR$3,0))</f>
        <v>200.47672279856943</v>
      </c>
      <c r="G88" s="61">
        <f t="shared" si="5"/>
        <v>-1.2901317708400566</v>
      </c>
      <c r="H88" s="87">
        <f>INDEX(raw_data!$A$3:$CR$338,MATCH(data!$B88,raw_data!$F$3:$F$338,0), MATCH(data!H$3,raw_data!$A$3:$CR$3,0))</f>
        <v>5</v>
      </c>
      <c r="I88" s="87">
        <f>INDEX(raw_data!$A$3:$CR$338,MATCH(data!$B88,raw_data!$F$3:$F$338,0), MATCH(data!I$3,raw_data!$A$3:$CR$3,0))</f>
        <v>1897.518</v>
      </c>
      <c r="J88" s="87">
        <f>INDEX(raw_data!$A$3:$CR$338,MATCH(data!$B88,raw_data!$F$3:$F$338,0), MATCH(data!J$3,raw_data!$A$3:$CR$3,0))</f>
        <v>37950.36</v>
      </c>
      <c r="K88" s="61">
        <f>INDEX(raw_data!$A$3:$CR$338,MATCH(data!$B88,raw_data!$F$3:$F$338,0), MATCH(data!K$3,raw_data!$A$3:$CR$3,0))</f>
        <v>43.225580177450766</v>
      </c>
      <c r="L88" s="20">
        <f>INDEX(raw_data!$A$3:$CR$338,MATCH(data!$B88,raw_data!$F$3:$F$338,0), MATCH(data!L$3,raw_data!$A$3:$CR$3,0))</f>
        <v>5</v>
      </c>
      <c r="M88" s="20">
        <f>INDEX(raw_data!$A$3:$CR$338,MATCH(data!$B88,raw_data!$F$3:$F$338,0), MATCH(data!M$3,raw_data!$A$3:$CR$3,0))</f>
        <v>7</v>
      </c>
      <c r="N88" s="20">
        <f>INDEX(raw_data!$A$3:$CR$338,MATCH(data!$B88,raw_data!$F$3:$F$338,0), MATCH(data!N$3,raw_data!$A$3:$CR$3,0))</f>
        <v>0</v>
      </c>
      <c r="O88" s="20">
        <f>INDEX(raw_data!$A$3:$CR$338,MATCH(data!$B88,raw_data!$F$3:$F$338,0), MATCH(data!O$3,raw_data!$A$3:$CR$3,0))</f>
        <v>12</v>
      </c>
      <c r="P88" s="20">
        <f>INDEX(raw_data!$A$3:$CR$338,MATCH(data!$B88,raw_data!$F$3:$F$338,0), MATCH(data!P$3,raw_data!$A$3:$CR$3,0))</f>
        <v>28</v>
      </c>
      <c r="Q88" s="20">
        <f>INDEX(raw_data!$A$3:$CR$338,MATCH(data!$B88,raw_data!$F$3:$F$338,0), MATCH(data!Q$3,raw_data!$A$3:$CR$3,0))</f>
        <v>2</v>
      </c>
      <c r="R88" s="20">
        <f>INDEX(raw_data!$A$3:$CR$338,MATCH(data!$B88,raw_data!$F$3:$F$338,0), MATCH(data!R$3,raw_data!$A$3:$CR$3,0))</f>
        <v>0</v>
      </c>
      <c r="S88" s="20">
        <f>INDEX(raw_data!$A$3:$CR$338,MATCH(data!$B88,raw_data!$F$3:$F$338,0), MATCH(data!S$3,raw_data!$A$3:$CR$3,0))</f>
        <v>0</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Stanciole (2012); BMJ</v>
      </c>
      <c r="AH88" s="20" t="str">
        <f>INDEX(raw_data!$A$3:$CR$338,MATCH(data!$B88,raw_data!$F$3:$F$338,0), MATCH(data!AH$3,raw_data!$A$3:$CR$3,0))</f>
        <v>Oxygen therapy + drugs</v>
      </c>
      <c r="AI88" s="61">
        <f t="shared" si="6"/>
        <v>17185.982074435105</v>
      </c>
    </row>
    <row r="89" spans="1:37">
      <c r="A89" s="20" t="str">
        <f>INDEX(raw_data!$A$3:$CR$338,MATCH(data!$B89,raw_data!$F$3:$F$338,0), MATCH(data!A$3,raw_data!$A$3:$CR$3,0))</f>
        <v>NCDs</v>
      </c>
      <c r="B89" s="22" t="s">
        <v>878</v>
      </c>
      <c r="C89" s="20" t="str">
        <f>INDEX(raw_data!$A$3:$CR$338,MATCH(data!$B89,raw_data!$F$3:$F$338,0), MATCH(data!C$3,raw_data!$A$3:$CR$3,0))</f>
        <v>Asthma: Inhaled short acting beta agonist for intermittent asthma</v>
      </c>
      <c r="D89" s="20" t="str">
        <f>INDEX(raw_data!$A$3:$CR$338,MATCH(data!$B89,raw_data!$F$3:$F$338,0), MATCH(data!D$3,raw_data!$A$3:$CR$3,0))</f>
        <v>1 year</v>
      </c>
      <c r="E89" s="61">
        <f>INDEX(raw_data!$A$3:$CR$338,MATCH(data!$B89,raw_data!$F$3:$F$338,0), MATCH(data!E$3,raw_data!$A$3:$CR$3,0))</f>
        <v>1.047475056118023E-2</v>
      </c>
      <c r="F89" s="61">
        <f>INDEX(raw_data!$A$3:$CR$338,MATCH(data!$B89,raw_data!$F$3:$F$338,0), MATCH(data!F$3,raw_data!$A$3:$CR$3,0))</f>
        <v>61.74615462934343</v>
      </c>
      <c r="G89" s="61">
        <f t="shared" si="5"/>
        <v>-0.39047430547351736</v>
      </c>
      <c r="H89" s="87">
        <f>INDEX(raw_data!$A$3:$CR$338,MATCH(data!$B89,raw_data!$F$3:$F$338,0), MATCH(data!H$3,raw_data!$A$3:$CR$3,0))</f>
        <v>36</v>
      </c>
      <c r="I89" s="87">
        <f>INDEX(raw_data!$A$3:$CR$338,MATCH(data!$B89,raw_data!$F$3:$F$338,0), MATCH(data!I$3,raw_data!$A$3:$CR$3,0))</f>
        <v>88245.446400000001</v>
      </c>
      <c r="J89" s="87">
        <f>INDEX(raw_data!$A$3:$CR$338,MATCH(data!$B89,raw_data!$F$3:$F$338,0), MATCH(data!J$3,raw_data!$A$3:$CR$3,0))</f>
        <v>245126.24</v>
      </c>
      <c r="K89" s="61">
        <f>INDEX(raw_data!$A$3:$CR$338,MATCH(data!$B89,raw_data!$F$3:$F$338,0), MATCH(data!K$3,raw_data!$A$3:$CR$3,0))</f>
        <v>18.018137916576499</v>
      </c>
      <c r="L89" s="20">
        <f>INDEX(raw_data!$A$3:$CR$338,MATCH(data!$B89,raw_data!$F$3:$F$338,0), MATCH(data!L$3,raw_data!$A$3:$CR$3,0))</f>
        <v>3.5</v>
      </c>
      <c r="M89" s="20">
        <f>INDEX(raw_data!$A$3:$CR$338,MATCH(data!$B89,raw_data!$F$3:$F$338,0), MATCH(data!M$3,raw_data!$A$3:$CR$3,0))</f>
        <v>6</v>
      </c>
      <c r="N89" s="20">
        <f>INDEX(raw_data!$A$3:$CR$338,MATCH(data!$B89,raw_data!$F$3:$F$338,0), MATCH(data!N$3,raw_data!$A$3:$CR$3,0))</f>
        <v>0</v>
      </c>
      <c r="O89" s="20">
        <f>INDEX(raw_data!$A$3:$CR$338,MATCH(data!$B89,raw_data!$F$3:$F$338,0), MATCH(data!O$3,raw_data!$A$3:$CR$3,0))</f>
        <v>1</v>
      </c>
      <c r="P89" s="20">
        <f>INDEX(raw_data!$A$3:$CR$338,MATCH(data!$B89,raw_data!$F$3:$F$338,0), MATCH(data!P$3,raw_data!$A$3:$CR$3,0))</f>
        <v>4</v>
      </c>
      <c r="Q89" s="20">
        <f>INDEX(raw_data!$A$3:$CR$338,MATCH(data!$B89,raw_data!$F$3:$F$338,0), MATCH(data!Q$3,raw_data!$A$3:$CR$3,0))</f>
        <v>0</v>
      </c>
      <c r="R89" s="20">
        <f>INDEX(raw_data!$A$3:$CR$338,MATCH(data!$B89,raw_data!$F$3:$F$338,0), MATCH(data!R$3,raw_data!$A$3:$CR$3,0))</f>
        <v>0</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Stanciole (2012); BMJ</v>
      </c>
      <c r="AH89" s="20" t="str">
        <f>INDEX(raw_data!$A$3:$CR$338,MATCH(data!$B89,raw_data!$F$3:$F$338,0), MATCH(data!AH$3,raw_data!$A$3:$CR$3,0))</f>
        <v>Inhaled bronchodilator</v>
      </c>
      <c r="AI89" s="61">
        <f t="shared" si="6"/>
        <v>5894.761337628096</v>
      </c>
    </row>
    <row r="90" spans="1:37">
      <c r="A90" s="20" t="str">
        <f>INDEX(raw_data!$A$3:$CR$338,MATCH(data!$B90,raw_data!$F$3:$F$338,0), MATCH(data!A$3,raw_data!$A$3:$CR$3,0))</f>
        <v>NCDs</v>
      </c>
      <c r="B90" s="22" t="s">
        <v>882</v>
      </c>
      <c r="C90" s="20" t="str">
        <f>INDEX(raw_data!$A$3:$CR$338,MATCH(data!$B90,raw_data!$F$3:$F$338,0), MATCH(data!C$3,raw_data!$A$3:$CR$3,0))</f>
        <v>Asthma: Low dose inhaled beclometasone + SABA</v>
      </c>
      <c r="D90" s="20" t="str">
        <f>INDEX(raw_data!$A$3:$CR$338,MATCH(data!$B90,raw_data!$F$3:$F$338,0), MATCH(data!D$3,raw_data!$A$3:$CR$3,0))</f>
        <v>1 year</v>
      </c>
      <c r="E90" s="61">
        <f>INDEX(raw_data!$A$3:$CR$338,MATCH(data!$B90,raw_data!$F$3:$F$338,0), MATCH(data!E$3,raw_data!$A$3:$CR$3,0))</f>
        <v>4.0634808211475037E-3</v>
      </c>
      <c r="F90" s="61">
        <f>INDEX(raw_data!$A$3:$CR$338,MATCH(data!$B90,raw_data!$F$3:$F$338,0), MATCH(data!F$3,raw_data!$A$3:$CR$3,0))</f>
        <v>10.112297395017196</v>
      </c>
      <c r="G90" s="61">
        <f t="shared" si="5"/>
        <v>-6.1600787977665453E-2</v>
      </c>
      <c r="H90" s="87">
        <f>INDEX(raw_data!$A$3:$CR$338,MATCH(data!$B90,raw_data!$F$3:$F$338,0), MATCH(data!H$3,raw_data!$A$3:$CR$3,0))</f>
        <v>36</v>
      </c>
      <c r="I90" s="87">
        <f>INDEX(raw_data!$A$3:$CR$338,MATCH(data!$B90,raw_data!$F$3:$F$338,0), MATCH(data!I$3,raw_data!$A$3:$CR$3,0))</f>
        <v>176490.8928</v>
      </c>
      <c r="J90" s="87">
        <f>INDEX(raw_data!$A$3:$CR$338,MATCH(data!$B90,raw_data!$F$3:$F$338,0), MATCH(data!J$3,raw_data!$A$3:$CR$3,0))</f>
        <v>490252.48</v>
      </c>
      <c r="K90" s="61">
        <f>INDEX(raw_data!$A$3:$CR$338,MATCH(data!$B90,raw_data!$F$3:$F$338,0), MATCH(data!K$3,raw_data!$A$3:$CR$3,0))</f>
        <v>48.812773628543603</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Stanciole (2012); BMJ</v>
      </c>
      <c r="AH90" s="20" t="str">
        <f>INDEX(raw_data!$A$3:$CR$338,MATCH(data!$B90,raw_data!$F$3:$F$338,0), MATCH(data!AH$3,raw_data!$A$3:$CR$3,0))</f>
        <v>Low dose inhaled corticosteroids + long acting beta agonists</v>
      </c>
      <c r="AI90" s="61">
        <f t="shared" si="6"/>
        <v>2488.5800721366618</v>
      </c>
    </row>
    <row r="91" spans="1:37">
      <c r="A91" s="20" t="str">
        <f>INDEX(raw_data!$A$3:$CR$338,MATCH(data!$B91,raw_data!$F$3:$F$338,0), MATCH(data!A$3,raw_data!$A$3:$CR$3,0))</f>
        <v>NCDs</v>
      </c>
      <c r="B91" s="22" t="s">
        <v>904</v>
      </c>
      <c r="C91" s="20" t="str">
        <f>INDEX(raw_data!$A$3:$CR$338,MATCH(data!$B91,raw_data!$F$3:$F$338,0), MATCH(data!C$3,raw_data!$A$3:$CR$3,0))</f>
        <v>community-based management of hypertension</v>
      </c>
      <c r="D91" s="20" t="str">
        <f>INDEX(raw_data!$A$3:$CR$338,MATCH(data!$B91,raw_data!$F$3:$F$338,0), MATCH(data!D$3,raw_data!$A$3:$CR$3,0))</f>
        <v>1 year</v>
      </c>
      <c r="E91" s="61">
        <f>INDEX(raw_data!$A$3:$CR$338,MATCH(data!$B91,raw_data!$F$3:$F$338,0), MATCH(data!E$3,raw_data!$A$3:$CR$3,0))</f>
        <v>2.0500000000000001E-2</v>
      </c>
      <c r="F91" s="61">
        <f>INDEX(raw_data!$A$3:$CR$338,MATCH(data!$B91,raw_data!$F$3:$F$338,0), MATCH(data!F$3,raw_data!$A$3:$CR$3,0))</f>
        <v>7.3078399999999997</v>
      </c>
      <c r="G91" s="61">
        <f t="shared" si="5"/>
        <v>-2.6953506493506491E-2</v>
      </c>
      <c r="H91" s="87">
        <f>INDEX(raw_data!$A$3:$CR$338,MATCH(data!$B91,raw_data!$F$3:$F$338,0), MATCH(data!H$3,raw_data!$A$3:$CR$3,0))</f>
        <v>50</v>
      </c>
      <c r="I91" s="87">
        <f>INDEX(raw_data!$A$3:$CR$338,MATCH(data!$B91,raw_data!$F$3:$F$338,0), MATCH(data!I$3,raw_data!$A$3:$CR$3,0))</f>
        <v>7906</v>
      </c>
      <c r="J91" s="87">
        <f>INDEX(raw_data!$A$3:$CR$338,MATCH(data!$B91,raw_data!$F$3:$F$338,0), MATCH(data!J$3,raw_data!$A$3:$CR$3,0))</f>
        <v>15812</v>
      </c>
      <c r="K91" s="61">
        <f>INDEX(raw_data!$A$3:$CR$338,MATCH(data!$B91,raw_data!$F$3:$F$338,0), MATCH(data!K$3,raw_data!$A$3:$CR$3,0))</f>
        <v>9.9999999999999995E-7</v>
      </c>
      <c r="L91" s="20">
        <f>INDEX(raw_data!$A$3:$CR$338,MATCH(data!$B91,raw_data!$F$3:$F$338,0), MATCH(data!L$3,raw_data!$A$3:$CR$3,0))</f>
        <v>0</v>
      </c>
      <c r="M91" s="20">
        <f>INDEX(raw_data!$A$3:$CR$338,MATCH(data!$B91,raw_data!$F$3:$F$338,0), MATCH(data!M$3,raw_data!$A$3:$CR$3,0))</f>
        <v>0</v>
      </c>
      <c r="N91" s="20">
        <f>INDEX(raw_data!$A$3:$CR$338,MATCH(data!$B91,raw_data!$F$3:$F$338,0), MATCH(data!N$3,raw_data!$A$3:$CR$3,0))</f>
        <v>0</v>
      </c>
      <c r="O91" s="20">
        <f>INDEX(raw_data!$A$3:$CR$338,MATCH(data!$B91,raw_data!$F$3:$F$338,0), MATCH(data!O$3,raw_data!$A$3:$CR$3,0))</f>
        <v>60</v>
      </c>
      <c r="P91" s="20">
        <f>INDEX(raw_data!$A$3:$CR$338,MATCH(data!$B91,raw_data!$F$3:$F$338,0), MATCH(data!P$3,raw_data!$A$3:$CR$3,0))</f>
        <v>0</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Gaziano (2014); BMC Public Health</v>
      </c>
      <c r="AH91" s="20" t="str">
        <f>INDEX(raw_data!$A$3:$CR$338,MATCH(data!$B91,raw_data!$F$3:$F$338,0), MATCH(data!AH$3,raw_data!$A$3:$CR$3,0))</f>
        <v>Community health workers (CHW) visit patients twice yearly to increase hypertension adherence by monitoring blood pressure, teaching them about healthy lifestyle choices and encouraging follow-up visits</v>
      </c>
      <c r="AI91" s="61">
        <f t="shared" si="6"/>
        <v>356.47999999999996</v>
      </c>
    </row>
    <row r="92" spans="1:37">
      <c r="A92" s="20" t="str">
        <f>INDEX(raw_data!$A$3:$CR$338,MATCH(data!$B92,raw_data!$F$3:$F$338,0), MATCH(data!A$3,raw_data!$A$3:$CR$3,0))</f>
        <v>NCDs</v>
      </c>
      <c r="B92" s="22" t="s">
        <v>915</v>
      </c>
      <c r="C92" s="20" t="str">
        <f>INDEX(raw_data!$A$3:$CR$338,MATCH(data!$B92,raw_data!$F$3:$F$338,0), MATCH(data!C$3,raw_data!$A$3:$CR$3,0))</f>
        <v>Retinopathy Screening and photocoagulation for diabetics</v>
      </c>
      <c r="D92" s="20" t="str">
        <f>INDEX(raw_data!$A$3:$CR$338,MATCH(data!$B92,raw_data!$F$3:$F$338,0), MATCH(data!D$3,raw_data!$A$3:$CR$3,0))</f>
        <v>1 year</v>
      </c>
      <c r="E92" s="61">
        <f>INDEX(raw_data!$A$3:$CR$338,MATCH(data!$B92,raw_data!$F$3:$F$338,0), MATCH(data!E$3,raw_data!$A$3:$CR$3,0))</f>
        <v>1.529E-3</v>
      </c>
      <c r="F92" s="61">
        <f>INDEX(raw_data!$A$3:$CR$338,MATCH(data!$B92,raw_data!$F$3:$F$338,0), MATCH(data!F$3,raw_data!$A$3:$CR$3,0))</f>
        <v>1.446919645277668</v>
      </c>
      <c r="G92" s="61">
        <f t="shared" si="5"/>
        <v>-7.866582112192648E-3</v>
      </c>
      <c r="H92" s="87">
        <f>INDEX(raw_data!$A$3:$CR$338,MATCH(data!$B92,raw_data!$F$3:$F$338,0), MATCH(data!H$3,raw_data!$A$3:$CR$3,0))</f>
        <v>10</v>
      </c>
      <c r="I92" s="87">
        <f>INDEX(raw_data!$A$3:$CR$338,MATCH(data!$B92,raw_data!$F$3:$F$338,0), MATCH(data!I$3,raw_data!$A$3:$CR$3,0))</f>
        <v>78474.100000000006</v>
      </c>
      <c r="J92" s="87">
        <f>INDEX(raw_data!$A$3:$CR$338,MATCH(data!$B92,raw_data!$F$3:$F$338,0), MATCH(data!J$3,raw_data!$A$3:$CR$3,0))</f>
        <v>784741</v>
      </c>
      <c r="K92" s="61">
        <f>INDEX(raw_data!$A$3:$CR$338,MATCH(data!$B92,raw_data!$F$3:$F$338,0), MATCH(data!K$3,raw_data!$A$3:$CR$3,0))</f>
        <v>1.0331625703310972</v>
      </c>
      <c r="L92" s="20">
        <f>INDEX(raw_data!$A$3:$CR$338,MATCH(data!$B92,raw_data!$F$3:$F$338,0), MATCH(data!L$3,raw_data!$A$3:$CR$3,0))</f>
        <v>60</v>
      </c>
      <c r="M92" s="20">
        <f>INDEX(raw_data!$A$3:$CR$338,MATCH(data!$B92,raw_data!$F$3:$F$338,0), MATCH(data!M$3,raw_data!$A$3:$CR$3,0))</f>
        <v>80</v>
      </c>
      <c r="N92" s="20">
        <f>INDEX(raw_data!$A$3:$CR$338,MATCH(data!$B92,raw_data!$F$3:$F$338,0), MATCH(data!N$3,raw_data!$A$3:$CR$3,0))</f>
        <v>0</v>
      </c>
      <c r="O92" s="20">
        <f>INDEX(raw_data!$A$3:$CR$338,MATCH(data!$B92,raw_data!$F$3:$F$338,0), MATCH(data!O$3,raw_data!$A$3:$CR$3,0))</f>
        <v>18</v>
      </c>
      <c r="P92" s="20">
        <f>INDEX(raw_data!$A$3:$CR$338,MATCH(data!$B92,raw_data!$F$3:$F$338,0), MATCH(data!P$3,raw_data!$A$3:$CR$3,0))</f>
        <v>42</v>
      </c>
      <c r="Q92" s="20">
        <f>INDEX(raw_data!$A$3:$CR$338,MATCH(data!$B92,raw_data!$F$3:$F$338,0), MATCH(data!Q$3,raw_data!$A$3:$CR$3,0))</f>
        <v>2.5</v>
      </c>
      <c r="R92" s="20">
        <f>INDEX(raw_data!$A$3:$CR$338,MATCH(data!$B92,raw_data!$F$3:$F$338,0), MATCH(data!R$3,raw_data!$A$3:$CR$3,0))</f>
        <v>2.5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Ortegón (2012); BMJ</v>
      </c>
      <c r="AH92" s="20" t="str">
        <f>INDEX(raw_data!$A$3:$CR$338,MATCH(data!$B92,raw_data!$F$3:$F$338,0), MATCH(data!AH$3,raw_data!$A$3:$CR$3,0))</f>
        <v>Retinopathy screening + photocoagulation + intensive glycaemic control</v>
      </c>
      <c r="AI92" s="61">
        <f t="shared" si="6"/>
        <v>946.31762281077044</v>
      </c>
    </row>
    <row r="93" spans="1:37">
      <c r="A93" s="20" t="str">
        <f>INDEX(raw_data!$A$3:$CR$338,MATCH(data!$B93,raw_data!$F$3:$F$338,0), MATCH(data!A$3,raw_data!$A$3:$CR$3,0))</f>
        <v>NCDs</v>
      </c>
      <c r="B93" s="22" t="s">
        <v>925</v>
      </c>
      <c r="C93" s="20" t="str">
        <f>INDEX(raw_data!$A$3:$CR$338,MATCH(data!$B93,raw_data!$F$3:$F$338,0), MATCH(data!C$3,raw_data!$A$3:$CR$3,0))</f>
        <v>Prevention of cardiovascular disease</v>
      </c>
      <c r="D93" s="20" t="str">
        <f>INDEX(raw_data!$A$3:$CR$338,MATCH(data!$B93,raw_data!$F$3:$F$338,0), MATCH(data!D$3,raw_data!$A$3:$CR$3,0))</f>
        <v>1 year</v>
      </c>
      <c r="E93" s="61">
        <f>INDEX(raw_data!$A$3:$CR$338,MATCH(data!$B93,raw_data!$F$3:$F$338,0), MATCH(data!E$3,raw_data!$A$3:$CR$3,0))</f>
        <v>3.163E-3</v>
      </c>
      <c r="F93" s="61">
        <f>INDEX(raw_data!$A$3:$CR$338,MATCH(data!$B93,raw_data!$F$3:$F$338,0), MATCH(data!F$3,raw_data!$A$3:$CR$3,0))</f>
        <v>0.15062570439799072</v>
      </c>
      <c r="G93" s="61">
        <f t="shared" si="5"/>
        <v>2.1849110104026574E-3</v>
      </c>
      <c r="H93" s="87">
        <f>INDEX(raw_data!$A$3:$CR$338,MATCH(data!$B93,raw_data!$F$3:$F$338,0), MATCH(data!H$3,raw_data!$A$3:$CR$3,0))</f>
        <v>5</v>
      </c>
      <c r="I93" s="87">
        <f>INDEX(raw_data!$A$3:$CR$338,MATCH(data!$B93,raw_data!$F$3:$F$338,0), MATCH(data!I$3,raw_data!$A$3:$CR$3,0))</f>
        <v>160638.75</v>
      </c>
      <c r="J93" s="87">
        <f>INDEX(raw_data!$A$3:$CR$338,MATCH(data!$B93,raw_data!$F$3:$F$338,0), MATCH(data!J$3,raw_data!$A$3:$CR$3,0))</f>
        <v>3212775</v>
      </c>
      <c r="K93" s="61">
        <f>INDEX(raw_data!$A$3:$CR$338,MATCH(data!$B93,raw_data!$F$3:$F$338,0), MATCH(data!K$3,raw_data!$A$3:$CR$3,0))</f>
        <v>27.397716833477599</v>
      </c>
      <c r="L93" s="20">
        <f>INDEX(raw_data!$A$3:$CR$338,MATCH(data!$B93,raw_data!$F$3:$F$338,0), MATCH(data!L$3,raw_data!$A$3:$CR$3,0))</f>
        <v>3.5</v>
      </c>
      <c r="M93" s="20">
        <f>INDEX(raw_data!$A$3:$CR$338,MATCH(data!$B93,raw_data!$F$3:$F$338,0), MATCH(data!M$3,raw_data!$A$3:$CR$3,0))</f>
        <v>6</v>
      </c>
      <c r="N93" s="20">
        <f>INDEX(raw_data!$A$3:$CR$338,MATCH(data!$B93,raw_data!$F$3:$F$338,0), MATCH(data!N$3,raw_data!$A$3:$CR$3,0))</f>
        <v>0</v>
      </c>
      <c r="O93" s="20">
        <f>INDEX(raw_data!$A$3:$CR$338,MATCH(data!$B93,raw_data!$F$3:$F$338,0), MATCH(data!O$3,raw_data!$A$3:$CR$3,0))</f>
        <v>1</v>
      </c>
      <c r="P93" s="20">
        <f>INDEX(raw_data!$A$3:$CR$338,MATCH(data!$B93,raw_data!$F$3:$F$338,0), MATCH(data!P$3,raw_data!$A$3:$CR$3,0))</f>
        <v>4</v>
      </c>
      <c r="Q93" s="20">
        <f>INDEX(raw_data!$A$3:$CR$338,MATCH(data!$B93,raw_data!$F$3:$F$338,0), MATCH(data!Q$3,raw_data!$A$3:$CR$3,0))</f>
        <v>0</v>
      </c>
      <c r="R93" s="20">
        <f>INDEX(raw_data!$A$3:$CR$338,MATCH(data!$B93,raw_data!$F$3:$F$338,0), MATCH(data!R$3,raw_data!$A$3:$CR$3,0))</f>
        <v>0</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Ortegón (2012); BMJ</v>
      </c>
      <c r="AH93" s="20" t="str">
        <f>INDEX(raw_data!$A$3:$CR$338,MATCH(data!$B93,raw_data!$F$3:$F$338,0), MATCH(data!AH$3,raw_data!$A$3:$CR$3,0))</f>
        <v>Preventive multidrug treatment for &gt;35% risk of cardiovascular event</v>
      </c>
      <c r="AI93" s="61">
        <f t="shared" si="6"/>
        <v>47.621152196645816</v>
      </c>
    </row>
    <row r="94" spans="1:37">
      <c r="A94" s="20" t="str">
        <f>INDEX(raw_data!$A$3:$CR$338,MATCH(data!$B94,raw_data!$F$3:$F$338,0), MATCH(data!A$3,raw_data!$A$3:$CR$3,0))</f>
        <v>NCDs</v>
      </c>
      <c r="B94" s="22" t="s">
        <v>930</v>
      </c>
      <c r="C94" s="20" t="str">
        <f>INDEX(raw_data!$A$3:$CR$338,MATCH(data!$B94,raw_data!$F$3:$F$338,0), MATCH(data!C$3,raw_data!$A$3:$CR$3,0))</f>
        <v>Prevention and treatment of cardiovascular disease</v>
      </c>
      <c r="D94" s="20" t="str">
        <f>INDEX(raw_data!$A$3:$CR$338,MATCH(data!$B94,raw_data!$F$3:$F$338,0), MATCH(data!D$3,raw_data!$A$3:$CR$3,0))</f>
        <v>1 year</v>
      </c>
      <c r="E94" s="61">
        <f>INDEX(raw_data!$A$3:$CR$338,MATCH(data!$B94,raw_data!$F$3:$F$338,0), MATCH(data!E$3,raw_data!$A$3:$CR$3,0))</f>
        <v>5.2649999999999997E-3</v>
      </c>
      <c r="F94" s="61">
        <f>INDEX(raw_data!$A$3:$CR$338,MATCH(data!$B94,raw_data!$F$3:$F$338,0), MATCH(data!F$3,raw_data!$A$3:$CR$3,0))</f>
        <v>0.28299374765683105</v>
      </c>
      <c r="G94" s="61">
        <f t="shared" si="5"/>
        <v>3.4273782619686291E-3</v>
      </c>
      <c r="H94" s="87">
        <f>INDEX(raw_data!$A$3:$CR$338,MATCH(data!$B94,raw_data!$F$3:$F$338,0), MATCH(data!H$3,raw_data!$A$3:$CR$3,0))</f>
        <v>5</v>
      </c>
      <c r="I94" s="87">
        <f>INDEX(raw_data!$A$3:$CR$338,MATCH(data!$B94,raw_data!$F$3:$F$338,0), MATCH(data!I$3,raw_data!$A$3:$CR$3,0))</f>
        <v>160638.75</v>
      </c>
      <c r="J94" s="87">
        <f>INDEX(raw_data!$A$3:$CR$338,MATCH(data!$B94,raw_data!$F$3:$F$338,0), MATCH(data!J$3,raw_data!$A$3:$CR$3,0))</f>
        <v>3212775</v>
      </c>
      <c r="K94" s="61">
        <f>INDEX(raw_data!$A$3:$CR$338,MATCH(data!$B94,raw_data!$F$3:$F$338,0), MATCH(data!K$3,raw_data!$A$3:$CR$3,0))</f>
        <v>30.223511530903981</v>
      </c>
      <c r="L94" s="20">
        <f>INDEX(raw_data!$A$3:$CR$338,MATCH(data!$B94,raw_data!$F$3:$F$338,0), MATCH(data!L$3,raw_data!$A$3:$CR$3,0))</f>
        <v>3.5</v>
      </c>
      <c r="M94" s="20">
        <f>INDEX(raw_data!$A$3:$CR$338,MATCH(data!$B94,raw_data!$F$3:$F$338,0), MATCH(data!M$3,raw_data!$A$3:$CR$3,0))</f>
        <v>6</v>
      </c>
      <c r="N94" s="20">
        <f>INDEX(raw_data!$A$3:$CR$338,MATCH(data!$B94,raw_data!$F$3:$F$338,0), MATCH(data!N$3,raw_data!$A$3:$CR$3,0))</f>
        <v>0</v>
      </c>
      <c r="O94" s="20">
        <f>INDEX(raw_data!$A$3:$CR$338,MATCH(data!$B94,raw_data!$F$3:$F$338,0), MATCH(data!O$3,raw_data!$A$3:$CR$3,0))</f>
        <v>1</v>
      </c>
      <c r="P94" s="20">
        <f>INDEX(raw_data!$A$3:$CR$338,MATCH(data!$B94,raw_data!$F$3:$F$338,0), MATCH(data!P$3,raw_data!$A$3:$CR$3,0))</f>
        <v>4</v>
      </c>
      <c r="Q94" s="20">
        <f>INDEX(raw_data!$A$3:$CR$338,MATCH(data!$B94,raw_data!$F$3:$F$338,0), MATCH(data!Q$3,raw_data!$A$3:$CR$3,0))</f>
        <v>0</v>
      </c>
      <c r="R94" s="20">
        <f>INDEX(raw_data!$A$3:$CR$338,MATCH(data!$B94,raw_data!$F$3:$F$338,0), MATCH(data!R$3,raw_data!$A$3:$CR$3,0))</f>
        <v>0</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Ortegón (2012); BMJ</v>
      </c>
      <c r="AH94" s="20" t="str">
        <f>INDEX(raw_data!$A$3:$CR$338,MATCH(data!$B94,raw_data!$F$3:$F$338,0), MATCH(data!AH$3,raw_data!$A$3:$CR$3,0))</f>
        <v>Preventive multidrug treatment for &gt;35% risk of CVD event + multidrug treatment of acute myocardial infarction &amp; post-acute ischemic heart disease &amp; stroke + diuretics &amp; exercise for coronary heart failure</v>
      </c>
      <c r="AI94" s="61">
        <f t="shared" si="6"/>
        <v>53.749999554953668</v>
      </c>
    </row>
    <row r="95" spans="1:37">
      <c r="A95" s="20" t="str">
        <f>INDEX(raw_data!$A$3:$CR$338,MATCH(data!$B95,raw_data!$F$3:$F$338,0), MATCH(data!A$3,raw_data!$A$3:$CR$3,0))</f>
        <v>NCDs</v>
      </c>
      <c r="B95" s="22" t="s">
        <v>945</v>
      </c>
      <c r="C95" s="20" t="str">
        <f>INDEX(raw_data!$A$3:$CR$338,MATCH(data!$B95,raw_data!$F$3:$F$338,0), MATCH(data!C$3,raw_data!$A$3:$CR$3,0))</f>
        <v>Breast Cancer (clinical examination + treatment)</v>
      </c>
      <c r="D95" s="20" t="str">
        <f>INDEX(raw_data!$A$3:$CR$338,MATCH(data!$B95,raw_data!$F$3:$F$338,0), MATCH(data!D$3,raw_data!$A$3:$CR$3,0))</f>
        <v>1 year</v>
      </c>
      <c r="E95" s="61">
        <f>INDEX(raw_data!$A$3:$CR$338,MATCH(data!$B95,raw_data!$F$3:$F$338,0), MATCH(data!E$3,raw_data!$A$3:$CR$3,0))</f>
        <v>3.5320584926884133</v>
      </c>
      <c r="F95" s="61">
        <f>INDEX(raw_data!$A$3:$CR$338,MATCH(data!$B95,raw_data!$F$3:$F$338,0), MATCH(data!F$3,raw_data!$A$3:$CR$3,0))</f>
        <v>5467.5947221597298</v>
      </c>
      <c r="G95" s="61">
        <f t="shared" si="5"/>
        <v>-31.971803339517621</v>
      </c>
      <c r="H95" s="87">
        <f>INDEX(raw_data!$A$3:$CR$338,MATCH(data!$B95,raw_data!$F$3:$F$338,0), MATCH(data!H$3,raw_data!$A$3:$CR$3,0))</f>
        <v>50</v>
      </c>
      <c r="I95" s="87">
        <f>INDEX(raw_data!$A$3:$CR$338,MATCH(data!$B95,raw_data!$F$3:$F$338,0), MATCH(data!I$3,raw_data!$A$3:$CR$3,0))</f>
        <v>1417500</v>
      </c>
      <c r="J95" s="87">
        <f>INDEX(raw_data!$A$3:$CR$338,MATCH(data!$B95,raw_data!$F$3:$F$338,0), MATCH(data!J$3,raw_data!$A$3:$CR$3,0))</f>
        <v>2835000</v>
      </c>
      <c r="K95" s="61">
        <f>INDEX(raw_data!$A$3:$CR$338,MATCH(data!$B95,raw_data!$F$3:$F$338,0), MATCH(data!K$3,raw_data!$A$3:$CR$3,0))</f>
        <v>392.51165641615722</v>
      </c>
      <c r="L95" s="20">
        <f>INDEX(raw_data!$A$3:$CR$338,MATCH(data!$B95,raw_data!$F$3:$F$338,0), MATCH(data!L$3,raw_data!$A$3:$CR$3,0))</f>
        <v>172</v>
      </c>
      <c r="M95" s="20">
        <f>INDEX(raw_data!$A$3:$CR$338,MATCH(data!$B95,raw_data!$F$3:$F$338,0), MATCH(data!M$3,raw_data!$A$3:$CR$3,0))</f>
        <v>190</v>
      </c>
      <c r="N95" s="20">
        <f>INDEX(raw_data!$A$3:$CR$338,MATCH(data!$B95,raw_data!$F$3:$F$338,0), MATCH(data!N$3,raw_data!$A$3:$CR$3,0))</f>
        <v>0</v>
      </c>
      <c r="O95" s="20">
        <f>INDEX(raw_data!$A$3:$CR$338,MATCH(data!$B95,raw_data!$F$3:$F$338,0), MATCH(data!O$3,raw_data!$A$3:$CR$3,0))</f>
        <v>137.6</v>
      </c>
      <c r="P95" s="20">
        <f>INDEX(raw_data!$A$3:$CR$338,MATCH(data!$B95,raw_data!$F$3:$F$338,0), MATCH(data!P$3,raw_data!$A$3:$CR$3,0))</f>
        <v>34.4</v>
      </c>
      <c r="Q95" s="20">
        <f>INDEX(raw_data!$A$3:$CR$338,MATCH(data!$B95,raw_data!$F$3:$F$338,0), MATCH(data!Q$3,raw_data!$A$3:$CR$3,0))</f>
        <v>5</v>
      </c>
      <c r="R95" s="20">
        <f>INDEX(raw_data!$A$3:$CR$338,MATCH(data!$B95,raw_data!$F$3:$F$338,0), MATCH(data!R$3,raw_data!$A$3:$CR$3,0))</f>
        <v>5</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Zelle (2012); Trop Med Int Health</v>
      </c>
      <c r="AH95" s="20" t="str">
        <f>INDEX(raw_data!$A$3:$CR$338,MATCH(data!$B95,raw_data!$F$3:$F$338,0), MATCH(data!AH$3,raw_data!$A$3:$CR$3,0))</f>
        <v>Biennial clinical breast examination (CBE) screening + Treatment of breast cancer, stages I-IV</v>
      </c>
      <c r="AI95" s="61">
        <f t="shared" si="6"/>
        <v>1547.9909898089174</v>
      </c>
      <c r="AK95" s="67"/>
    </row>
    <row r="96" spans="1:37">
      <c r="A96" s="20" t="str">
        <f>INDEX(raw_data!$A$3:$CR$338,MATCH(data!$B96,raw_data!$F$3:$F$338,0), MATCH(data!A$3,raw_data!$A$3:$CR$3,0))</f>
        <v>NCDs</v>
      </c>
      <c r="B96" s="22" t="s">
        <v>952</v>
      </c>
      <c r="C96" s="20" t="str">
        <f>INDEX(raw_data!$A$3:$CR$338,MATCH(data!$B96,raw_data!$F$3:$F$338,0), MATCH(data!C$3,raw_data!$A$3:$CR$3,0))</f>
        <v>Breast Cancer (first line)</v>
      </c>
      <c r="D96" s="20" t="str">
        <f>INDEX(raw_data!$A$3:$CR$338,MATCH(data!$B96,raw_data!$F$3:$F$338,0), MATCH(data!D$3,raw_data!$A$3:$CR$3,0))</f>
        <v>1 year</v>
      </c>
      <c r="E96" s="61">
        <f>INDEX(raw_data!$A$3:$CR$338,MATCH(data!$B96,raw_data!$F$3:$F$338,0), MATCH(data!E$3,raw_data!$A$3:$CR$3,0))</f>
        <v>0.38556701030927837</v>
      </c>
      <c r="F96" s="61">
        <f>INDEX(raw_data!$A$3:$CR$338,MATCH(data!$B96,raw_data!$F$3:$F$338,0), MATCH(data!F$3,raw_data!$A$3:$CR$3,0))</f>
        <v>7418.0838927835039</v>
      </c>
      <c r="G96" s="61">
        <f t="shared" si="5"/>
        <v>-47.78380891685633</v>
      </c>
      <c r="H96" s="87">
        <f>INDEX(raw_data!$A$3:$CR$338,MATCH(data!$B96,raw_data!$F$3:$F$338,0), MATCH(data!H$3,raw_data!$A$3:$CR$3,0))</f>
        <v>10</v>
      </c>
      <c r="I96" s="87">
        <f>INDEX(raw_data!$A$3:$CR$338,MATCH(data!$B96,raw_data!$F$3:$F$338,0), MATCH(data!I$3,raw_data!$A$3:$CR$3,0))</f>
        <v>1381.1000000000001</v>
      </c>
      <c r="J96" s="87">
        <f>INDEX(raw_data!$A$3:$CR$338,MATCH(data!$B96,raw_data!$F$3:$F$338,0), MATCH(data!J$3,raw_data!$A$3:$CR$3,0))</f>
        <v>13811</v>
      </c>
      <c r="K96" s="61">
        <f>INDEX(raw_data!$A$3:$CR$338,MATCH(data!$B96,raw_data!$F$3:$F$338,0), MATCH(data!K$3,raw_data!$A$3:$CR$3,0))</f>
        <v>235.70975488260115</v>
      </c>
      <c r="L96" s="20">
        <f>INDEX(raw_data!$A$3:$CR$338,MATCH(data!$B96,raw_data!$F$3:$F$338,0), MATCH(data!L$3,raw_data!$A$3:$CR$3,0))</f>
        <v>172</v>
      </c>
      <c r="M96" s="20">
        <f>INDEX(raw_data!$A$3:$CR$338,MATCH(data!$B96,raw_data!$F$3:$F$338,0), MATCH(data!M$3,raw_data!$A$3:$CR$3,0))</f>
        <v>190</v>
      </c>
      <c r="N96" s="20">
        <f>INDEX(raw_data!$A$3:$CR$338,MATCH(data!$B96,raw_data!$F$3:$F$338,0), MATCH(data!N$3,raw_data!$A$3:$CR$3,0))</f>
        <v>0</v>
      </c>
      <c r="O96" s="20">
        <f>INDEX(raw_data!$A$3:$CR$338,MATCH(data!$B96,raw_data!$F$3:$F$338,0), MATCH(data!O$3,raw_data!$A$3:$CR$3,0))</f>
        <v>137.6</v>
      </c>
      <c r="P96" s="20">
        <f>INDEX(raw_data!$A$3:$CR$338,MATCH(data!$B96,raw_data!$F$3:$F$338,0), MATCH(data!P$3,raw_data!$A$3:$CR$3,0))</f>
        <v>34.4</v>
      </c>
      <c r="Q96" s="20">
        <f>INDEX(raw_data!$A$3:$CR$338,MATCH(data!$B96,raw_data!$F$3:$F$338,0), MATCH(data!Q$3,raw_data!$A$3:$CR$3,0))</f>
        <v>5</v>
      </c>
      <c r="R96" s="20">
        <f>INDEX(raw_data!$A$3:$CR$338,MATCH(data!$B96,raw_data!$F$3:$F$338,0), MATCH(data!R$3,raw_data!$A$3:$CR$3,0))</f>
        <v>5</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Zelle (2012); Trop Med Int Health</v>
      </c>
      <c r="AH96" s="20" t="str">
        <f>INDEX(raw_data!$A$3:$CR$338,MATCH(data!$B96,raw_data!$F$3:$F$338,0), MATCH(data!AH$3,raw_data!$A$3:$CR$3,0))</f>
        <v>Basic palliative care (BPC) for breast cancer</v>
      </c>
      <c r="AI96" s="61">
        <f t="shared" si="6"/>
        <v>19239.415443850263</v>
      </c>
      <c r="AK96" s="67"/>
    </row>
    <row r="97" spans="1:37">
      <c r="A97" s="20" t="str">
        <f>INDEX(raw_data!$A$3:$CR$338,MATCH(data!$B97,raw_data!$F$3:$F$338,0), MATCH(data!A$3,raw_data!$A$3:$CR$3,0))</f>
        <v>NCDs</v>
      </c>
      <c r="B97" s="22" t="s">
        <v>958</v>
      </c>
      <c r="C97" s="20" t="str">
        <f>INDEX(raw_data!$A$3:$CR$338,MATCH(data!$B97,raw_data!$F$3:$F$338,0), MATCH(data!C$3,raw_data!$A$3:$CR$3,0))</f>
        <v>Breast Cancer (mammography + treatment)</v>
      </c>
      <c r="D97" s="20" t="str">
        <f>INDEX(raw_data!$A$3:$CR$338,MATCH(data!$B97,raw_data!$F$3:$F$338,0), MATCH(data!D$3,raw_data!$A$3:$CR$3,0))</f>
        <v>1 year</v>
      </c>
      <c r="E97" s="61">
        <f>INDEX(raw_data!$A$3:$CR$338,MATCH(data!$B97,raw_data!$F$3:$F$338,0), MATCH(data!E$3,raw_data!$A$3:$CR$3,0))</f>
        <v>5.0100000000000003E-4</v>
      </c>
      <c r="F97" s="61">
        <f>INDEX(raw_data!$A$3:$CR$338,MATCH(data!$B97,raw_data!$F$3:$F$338,0), MATCH(data!F$3,raw_data!$A$3:$CR$3,0))</f>
        <v>0.49752126604184815</v>
      </c>
      <c r="G97" s="61">
        <f t="shared" si="5"/>
        <v>-2.7296575717003124E-3</v>
      </c>
      <c r="H97" s="87">
        <f>INDEX(raw_data!$A$3:$CR$338,MATCH(data!$B97,raw_data!$F$3:$F$338,0), MATCH(data!H$3,raw_data!$A$3:$CR$3,0))</f>
        <v>50</v>
      </c>
      <c r="I97" s="87">
        <f>INDEX(raw_data!$A$3:$CR$338,MATCH(data!$B97,raw_data!$F$3:$F$338,0), MATCH(data!I$3,raw_data!$A$3:$CR$3,0))</f>
        <v>700700</v>
      </c>
      <c r="J97" s="87">
        <f>INDEX(raw_data!$A$3:$CR$338,MATCH(data!$B97,raw_data!$F$3:$F$338,0), MATCH(data!J$3,raw_data!$A$3:$CR$3,0))</f>
        <v>1401400</v>
      </c>
      <c r="K97" s="61">
        <f>INDEX(raw_data!$A$3:$CR$338,MATCH(data!$B97,raw_data!$F$3:$F$338,0), MATCH(data!K$3,raw_data!$A$3:$CR$3,0))</f>
        <v>397.73734025082507</v>
      </c>
      <c r="L97" s="20">
        <f>INDEX(raw_data!$A$3:$CR$338,MATCH(data!$B97,raw_data!$F$3:$F$338,0), MATCH(data!L$3,raw_data!$A$3:$CR$3,0))</f>
        <v>172</v>
      </c>
      <c r="M97" s="20">
        <f>INDEX(raw_data!$A$3:$CR$338,MATCH(data!$B97,raw_data!$F$3:$F$338,0), MATCH(data!M$3,raw_data!$A$3:$CR$3,0))</f>
        <v>190</v>
      </c>
      <c r="N97" s="20">
        <f>INDEX(raw_data!$A$3:$CR$338,MATCH(data!$B97,raw_data!$F$3:$F$338,0), MATCH(data!N$3,raw_data!$A$3:$CR$3,0))</f>
        <v>0</v>
      </c>
      <c r="O97" s="20">
        <f>INDEX(raw_data!$A$3:$CR$338,MATCH(data!$B97,raw_data!$F$3:$F$338,0), MATCH(data!O$3,raw_data!$A$3:$CR$3,0))</f>
        <v>137.6</v>
      </c>
      <c r="P97" s="20">
        <f>INDEX(raw_data!$A$3:$CR$338,MATCH(data!$B97,raw_data!$F$3:$F$338,0), MATCH(data!P$3,raw_data!$A$3:$CR$3,0))</f>
        <v>34.4</v>
      </c>
      <c r="Q97" s="20">
        <f>INDEX(raw_data!$A$3:$CR$338,MATCH(data!$B97,raw_data!$F$3:$F$338,0), MATCH(data!Q$3,raw_data!$A$3:$CR$3,0))</f>
        <v>5</v>
      </c>
      <c r="R97" s="20">
        <f>INDEX(raw_data!$A$3:$CR$338,MATCH(data!$B97,raw_data!$F$3:$F$338,0), MATCH(data!R$3,raw_data!$A$3:$CR$3,0))</f>
        <v>5</v>
      </c>
      <c r="S97" s="20">
        <f>INDEX(raw_data!$A$3:$CR$338,MATCH(data!$B97,raw_data!$F$3:$F$338,0), MATCH(data!S$3,raw_data!$A$3:$CR$3,0))</f>
        <v>0</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Ginsberg (2012); BMJ</v>
      </c>
      <c r="AH97" s="20" t="str">
        <f>INDEX(raw_data!$A$3:$CR$338,MATCH(data!$B97,raw_data!$F$3:$F$338,0), MATCH(data!AH$3,raw_data!$A$3:$CR$3,0))</f>
        <v>Optimal  programme- treatment of stages I-IV cancer, plus biannual mammographic screening for 50-70 years</v>
      </c>
      <c r="AI97" s="61">
        <f t="shared" si="6"/>
        <v>993.0564192452058</v>
      </c>
      <c r="AK97" s="67"/>
    </row>
    <row r="98" spans="1:37">
      <c r="A98" s="20" t="str">
        <f>INDEX(raw_data!$A$3:$CR$338,MATCH(data!$B98,raw_data!$F$3:$F$338,0), MATCH(data!A$3,raw_data!$A$3:$CR$3,0))</f>
        <v>NCDs</v>
      </c>
      <c r="B98" s="22" t="s">
        <v>963</v>
      </c>
      <c r="C98" s="20" t="str">
        <f>INDEX(raw_data!$A$3:$CR$338,MATCH(data!$B98,raw_data!$F$3:$F$338,0), MATCH(data!C$3,raw_data!$A$3:$CR$3,0))</f>
        <v>Cervical cancer (first line)</v>
      </c>
      <c r="D98" s="20" t="str">
        <f>INDEX(raw_data!$A$3:$CR$338,MATCH(data!$B98,raw_data!$F$3:$F$338,0), MATCH(data!D$3,raw_data!$A$3:$CR$3,0))</f>
        <v>1 year</v>
      </c>
      <c r="E98" s="61">
        <f>INDEX(raw_data!$A$3:$CR$338,MATCH(data!$B98,raw_data!$F$3:$F$338,0), MATCH(data!E$3,raw_data!$A$3:$CR$3,0))</f>
        <v>6.0599999999999998E-4</v>
      </c>
      <c r="F98" s="61">
        <f>INDEX(raw_data!$A$3:$CR$338,MATCH(data!$B98,raw_data!$F$3:$F$338,0), MATCH(data!F$3,raw_data!$A$3:$CR$3,0))</f>
        <v>0.10954596683490234</v>
      </c>
      <c r="G98" s="61">
        <f t="shared" si="5"/>
        <v>-1.0533744697988534E-4</v>
      </c>
      <c r="H98" s="87">
        <f>INDEX(raw_data!$A$3:$CR$338,MATCH(data!$B98,raw_data!$F$3:$F$338,0), MATCH(data!H$3,raw_data!$A$3:$CR$3,0))</f>
        <v>50</v>
      </c>
      <c r="I98" s="87">
        <f>INDEX(raw_data!$A$3:$CR$338,MATCH(data!$B98,raw_data!$F$3:$F$338,0), MATCH(data!I$3,raw_data!$A$3:$CR$3,0))</f>
        <v>1460.5</v>
      </c>
      <c r="J98" s="87">
        <f>INDEX(raw_data!$A$3:$CR$338,MATCH(data!$B98,raw_data!$F$3:$F$338,0), MATCH(data!J$3,raw_data!$A$3:$CR$3,0))</f>
        <v>2921</v>
      </c>
      <c r="K98" s="61">
        <f>INDEX(raw_data!$A$3:$CR$338,MATCH(data!$B98,raw_data!$F$3:$F$338,0), MATCH(data!K$3,raw_data!$A$3:$CR$3,0))</f>
        <v>1154.2832507312633</v>
      </c>
      <c r="L98" s="20">
        <f>INDEX(raw_data!$A$3:$CR$338,MATCH(data!$B98,raw_data!$F$3:$F$338,0), MATCH(data!L$3,raw_data!$A$3:$CR$3,0))</f>
        <v>60</v>
      </c>
      <c r="M98" s="20">
        <f>INDEX(raw_data!$A$3:$CR$338,MATCH(data!$B98,raw_data!$F$3:$F$338,0), MATCH(data!M$3,raw_data!$A$3:$CR$3,0))</f>
        <v>80</v>
      </c>
      <c r="N98" s="20">
        <f>INDEX(raw_data!$A$3:$CR$338,MATCH(data!$B98,raw_data!$F$3:$F$338,0), MATCH(data!N$3,raw_data!$A$3:$CR$3,0))</f>
        <v>0</v>
      </c>
      <c r="O98" s="20">
        <f>INDEX(raw_data!$A$3:$CR$338,MATCH(data!$B98,raw_data!$F$3:$F$338,0), MATCH(data!O$3,raw_data!$A$3:$CR$3,0))</f>
        <v>18</v>
      </c>
      <c r="P98" s="20">
        <f>INDEX(raw_data!$A$3:$CR$338,MATCH(data!$B98,raw_data!$F$3:$F$338,0), MATCH(data!P$3,raw_data!$A$3:$CR$3,0))</f>
        <v>42</v>
      </c>
      <c r="Q98" s="20">
        <f>INDEX(raw_data!$A$3:$CR$338,MATCH(data!$B98,raw_data!$F$3:$F$338,0), MATCH(data!Q$3,raw_data!$A$3:$CR$3,0))</f>
        <v>2.5</v>
      </c>
      <c r="R98" s="20">
        <f>INDEX(raw_data!$A$3:$CR$338,MATCH(data!$B98,raw_data!$F$3:$F$338,0), MATCH(data!R$3,raw_data!$A$3:$CR$3,0))</f>
        <v>2.5</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Ginsberg (2012); BMJ</v>
      </c>
      <c r="AH98" s="20" t="str">
        <f>INDEX(raw_data!$A$3:$CR$338,MATCH(data!$B98,raw_data!$F$3:$F$338,0), MATCH(data!AH$3,raw_data!$A$3:$CR$3,0))</f>
        <v>Treatment of invasive cervical cancer by surgery, chemotherapy, and/or radiotherapy</v>
      </c>
      <c r="AI98" s="61">
        <f t="shared" si="6"/>
        <v>180.76892216980585</v>
      </c>
      <c r="AK98" s="67"/>
    </row>
    <row r="99" spans="1:37">
      <c r="A99" s="20" t="str">
        <f>INDEX(raw_data!$A$3:$CR$338,MATCH(data!$B99,raw_data!$F$3:$F$338,0), MATCH(data!A$3,raw_data!$A$3:$CR$3,0))</f>
        <v>Mental Health</v>
      </c>
      <c r="B99" s="22" t="s">
        <v>973</v>
      </c>
      <c r="C99" s="20" t="str">
        <f>INDEX(raw_data!$A$3:$CR$338,MATCH(data!$B99,raw_data!$F$3:$F$338,0), MATCH(data!C$3,raw_data!$A$3:$CR$3,0))</f>
        <v>Treatment of depression</v>
      </c>
      <c r="D99" s="20" t="str">
        <f>INDEX(raw_data!$A$3:$CR$338,MATCH(data!$B99,raw_data!$F$3:$F$338,0), MATCH(data!D$3,raw_data!$A$3:$CR$3,0))</f>
        <v>1 year</v>
      </c>
      <c r="E99" s="61">
        <f>INDEX(raw_data!$A$3:$CR$338,MATCH(data!$B99,raw_data!$F$3:$F$338,0), MATCH(data!E$3,raw_data!$A$3:$CR$3,0))</f>
        <v>2.6575592039555396E-2</v>
      </c>
      <c r="F99" s="61">
        <f>INDEX(raw_data!$A$3:$CR$338,MATCH(data!$B99,raw_data!$F$3:$F$338,0), MATCH(data!F$3,raw_data!$A$3:$CR$3,0))</f>
        <v>10.331157464673016</v>
      </c>
      <c r="G99" s="61">
        <f t="shared" si="5"/>
        <v>-4.0509846042736913E-2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6.252198175634434</v>
      </c>
      <c r="L99" s="20">
        <f>INDEX(raw_data!$A$3:$CR$338,MATCH(data!$B99,raw_data!$F$3:$F$338,0), MATCH(data!L$3,raw_data!$A$3:$CR$3,0))</f>
        <v>2.4050000000000002</v>
      </c>
      <c r="M99" s="20">
        <f>INDEX(raw_data!$A$3:$CR$338,MATCH(data!$B99,raw_data!$F$3:$F$338,0), MATCH(data!M$3,raw_data!$A$3:$CR$3,0))</f>
        <v>3.73</v>
      </c>
      <c r="N99" s="20">
        <f>INDEX(raw_data!$A$3:$CR$338,MATCH(data!$B99,raw_data!$F$3:$F$338,0), MATCH(data!N$3,raw_data!$A$3:$CR$3,0))</f>
        <v>0</v>
      </c>
      <c r="O99" s="20">
        <f>INDEX(raw_data!$A$3:$CR$338,MATCH(data!$B99,raw_data!$F$3:$F$338,0), MATCH(data!O$3,raw_data!$A$3:$CR$3,0))</f>
        <v>3.33</v>
      </c>
      <c r="P99" s="20">
        <f>INDEX(raw_data!$A$3:$CR$338,MATCH(data!$B99,raw_data!$F$3:$F$338,0), MATCH(data!P$3,raw_data!$A$3:$CR$3,0))</f>
        <v>8.32</v>
      </c>
      <c r="Q99" s="20">
        <f>INDEX(raw_data!$A$3:$CR$338,MATCH(data!$B99,raw_data!$F$3:$F$338,0), MATCH(data!Q$3,raw_data!$A$3:$CR$3,0))</f>
        <v>0.5</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Episodic treatment with newer antidepressants (TCAs) (50% coverage)</v>
      </c>
      <c r="AI99" s="61">
        <f t="shared" si="6"/>
        <v>388.74608886590408</v>
      </c>
      <c r="AK99" s="67"/>
    </row>
    <row r="100" spans="1:37">
      <c r="A100" s="20" t="str">
        <f>INDEX(raw_data!$A$3:$CR$338,MATCH(data!$B100,raw_data!$F$3:$F$338,0), MATCH(data!A$3,raw_data!$A$3:$CR$3,0))</f>
        <v>Mental Health</v>
      </c>
      <c r="B100" s="22" t="s">
        <v>980</v>
      </c>
      <c r="C100" s="20" t="str">
        <f>INDEX(raw_data!$A$3:$CR$338,MATCH(data!$B100,raw_data!$F$3:$F$338,0), MATCH(data!C$3,raw_data!$A$3:$CR$3,0))</f>
        <v>Treatment of acute psychotic disorders</v>
      </c>
      <c r="D100" s="20" t="str">
        <f>INDEX(raw_data!$A$3:$CR$338,MATCH(data!$B100,raw_data!$F$3:$F$338,0), MATCH(data!D$3,raw_data!$A$3:$CR$3,0))</f>
        <v>1 year</v>
      </c>
      <c r="E100" s="61">
        <f>INDEX(raw_data!$A$3:$CR$338,MATCH(data!$B100,raw_data!$F$3:$F$338,0), MATCH(data!E$3,raw_data!$A$3:$CR$3,0))</f>
        <v>5.8907453419136391E-2</v>
      </c>
      <c r="F100" s="61">
        <f>INDEX(raw_data!$A$3:$CR$338,MATCH(data!$B100,raw_data!$F$3:$F$338,0), MATCH(data!F$3,raw_data!$A$3:$CR$3,0))</f>
        <v>73.698510091728849</v>
      </c>
      <c r="G100" s="61">
        <f t="shared" si="5"/>
        <v>-0.41965430042325874</v>
      </c>
      <c r="H100" s="87">
        <f>INDEX(raw_data!$A$3:$CR$338,MATCH(data!$B100,raw_data!$F$3:$F$338,0), MATCH(data!H$3,raw_data!$A$3:$CR$3,0))</f>
        <v>10</v>
      </c>
      <c r="I100" s="87">
        <f>INDEX(raw_data!$A$3:$CR$338,MATCH(data!$B100,raw_data!$F$3:$F$338,0), MATCH(data!I$3,raw_data!$A$3:$CR$3,0))</f>
        <v>24950.159999999996</v>
      </c>
      <c r="J100" s="87">
        <f>INDEX(raw_data!$A$3:$CR$338,MATCH(data!$B100,raw_data!$F$3:$F$338,0), MATCH(data!J$3,raw_data!$A$3:$CR$3,0))</f>
        <v>249501.6</v>
      </c>
      <c r="K100" s="61">
        <f>INDEX(raw_data!$A$3:$CR$338,MATCH(data!$B100,raw_data!$F$3:$F$338,0), MATCH(data!K$3,raw_data!$A$3:$CR$3,0))</f>
        <v>18.063112314810279</v>
      </c>
      <c r="L100" s="20">
        <f>INDEX(raw_data!$A$3:$CR$338,MATCH(data!$B100,raw_data!$F$3:$F$338,0), MATCH(data!L$3,raw_data!$A$3:$CR$3,0))</f>
        <v>7</v>
      </c>
      <c r="M100" s="20">
        <f>INDEX(raw_data!$A$3:$CR$338,MATCH(data!$B100,raw_data!$F$3:$F$338,0), MATCH(data!M$3,raw_data!$A$3:$CR$3,0))</f>
        <v>12</v>
      </c>
      <c r="N100" s="20">
        <f>INDEX(raw_data!$A$3:$CR$338,MATCH(data!$B100,raw_data!$F$3:$F$338,0), MATCH(data!N$3,raw_data!$A$3:$CR$3,0))</f>
        <v>0</v>
      </c>
      <c r="O100" s="20">
        <f>INDEX(raw_data!$A$3:$CR$338,MATCH(data!$B100,raw_data!$F$3:$F$338,0), MATCH(data!O$3,raw_data!$A$3:$CR$3,0))</f>
        <v>2</v>
      </c>
      <c r="P100" s="20">
        <f>INDEX(raw_data!$A$3:$CR$338,MATCH(data!$B100,raw_data!$F$3:$F$338,0), MATCH(data!P$3,raw_data!$A$3:$CR$3,0))</f>
        <v>8</v>
      </c>
      <c r="Q100" s="20">
        <f>INDEX(raw_data!$A$3:$CR$338,MATCH(data!$B100,raw_data!$F$3:$F$338,0), MATCH(data!Q$3,raw_data!$A$3:$CR$3,0))</f>
        <v>0</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100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1251.0897316737089</v>
      </c>
      <c r="AK100" s="67"/>
    </row>
    <row r="101" spans="1:37">
      <c r="A101" s="20" t="str">
        <f>INDEX(raw_data!$A$3:$CR$338,MATCH(data!$B101,raw_data!$F$3:$F$338,0), MATCH(data!A$3,raw_data!$A$3:$CR$3,0))</f>
        <v>Mental Health</v>
      </c>
      <c r="B101" s="22" t="s">
        <v>984</v>
      </c>
      <c r="C101" s="20" t="str">
        <f>INDEX(raw_data!$A$3:$CR$338,MATCH(data!$B101,raw_data!$F$3:$F$338,0), MATCH(data!C$3,raw_data!$A$3:$CR$3,0))</f>
        <v>Treatment of bipolar disorder</v>
      </c>
      <c r="D101" s="20" t="str">
        <f>INDEX(raw_data!$A$3:$CR$338,MATCH(data!$B101,raw_data!$F$3:$F$338,0), MATCH(data!D$3,raw_data!$A$3:$CR$3,0))</f>
        <v>1 year</v>
      </c>
      <c r="E101" s="61">
        <f>INDEX(raw_data!$A$3:$CR$338,MATCH(data!$B101,raw_data!$F$3:$F$338,0), MATCH(data!E$3,raw_data!$A$3:$CR$3,0))</f>
        <v>9.4726134194169004E-2</v>
      </c>
      <c r="F101" s="61">
        <f>INDEX(raw_data!$A$3:$CR$338,MATCH(data!$B101,raw_data!$F$3:$F$338,0), MATCH(data!F$3,raw_data!$A$3:$CR$3,0))</f>
        <v>77.253324831849511</v>
      </c>
      <c r="G101" s="61">
        <f t="shared" si="5"/>
        <v>-0.40691883224641223</v>
      </c>
      <c r="H101" s="87">
        <f>INDEX(raw_data!$A$3:$CR$338,MATCH(data!$B101,raw_data!$F$3:$F$338,0), MATCH(data!H$3,raw_data!$A$3:$CR$3,0))</f>
        <v>10</v>
      </c>
      <c r="I101" s="87">
        <f>INDEX(raw_data!$A$3:$CR$338,MATCH(data!$B101,raw_data!$F$3:$F$338,0), MATCH(data!I$3,raw_data!$A$3:$CR$3,0))</f>
        <v>16216.800000000001</v>
      </c>
      <c r="J101" s="87">
        <f>INDEX(raw_data!$A$3:$CR$338,MATCH(data!$B101,raw_data!$F$3:$F$338,0), MATCH(data!J$3,raw_data!$A$3:$CR$3,0))</f>
        <v>162168</v>
      </c>
      <c r="K101" s="61">
        <f>INDEX(raw_data!$A$3:$CR$338,MATCH(data!$B101,raw_data!$F$3:$F$338,0), MATCH(data!K$3,raw_data!$A$3:$CR$3,0))</f>
        <v>63.01892415889025</v>
      </c>
      <c r="L101" s="20">
        <f>INDEX(raw_data!$A$3:$CR$338,MATCH(data!$B101,raw_data!$F$3:$F$338,0), MATCH(data!L$3,raw_data!$A$3:$CR$3,0))</f>
        <v>46.2</v>
      </c>
      <c r="M101" s="20">
        <f>INDEX(raw_data!$A$3:$CR$338,MATCH(data!$B101,raw_data!$F$3:$F$338,0), MATCH(data!M$3,raw_data!$A$3:$CR$3,0))</f>
        <v>106</v>
      </c>
      <c r="N101" s="20">
        <f>INDEX(raw_data!$A$3:$CR$338,MATCH(data!$B101,raw_data!$F$3:$F$338,0), MATCH(data!N$3,raw_data!$A$3:$CR$3,0))</f>
        <v>0</v>
      </c>
      <c r="O101" s="20">
        <f>INDEX(raw_data!$A$3:$CR$338,MATCH(data!$B101,raw_data!$F$3:$F$338,0), MATCH(data!O$3,raw_data!$A$3:$CR$3,0))</f>
        <v>142</v>
      </c>
      <c r="P101" s="20">
        <f>INDEX(raw_data!$A$3:$CR$338,MATCH(data!$B101,raw_data!$F$3:$F$338,0), MATCH(data!P$3,raw_data!$A$3:$CR$3,0))</f>
        <v>280</v>
      </c>
      <c r="Q101" s="20">
        <f>INDEX(raw_data!$A$3:$CR$338,MATCH(data!$B101,raw_data!$F$3:$F$338,0), MATCH(data!Q$3,raw_data!$A$3:$CR$3,0))</f>
        <v>18.400000000000002</v>
      </c>
      <c r="R101" s="20">
        <f>INDEX(raw_data!$A$3:$CR$338,MATCH(data!$B101,raw_data!$F$3:$F$338,0), MATCH(data!R$3,raw_data!$A$3:$CR$3,0))</f>
        <v>12</v>
      </c>
      <c r="S101" s="20">
        <f>INDEX(raw_data!$A$3:$CR$338,MATCH(data!$B101,raw_data!$F$3:$F$338,0), MATCH(data!S$3,raw_data!$A$3:$CR$3,0))</f>
        <v>12</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200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Lithium (older mood stabiliser) alone (50% coverage), community model</v>
      </c>
      <c r="AI101" s="61">
        <f t="shared" si="6"/>
        <v>815.54394137415295</v>
      </c>
      <c r="AK101" s="67"/>
    </row>
    <row r="102" spans="1:37">
      <c r="A102" s="20" t="str">
        <f>INDEX(raw_data!$A$3:$CR$338,MATCH(data!$B102,raw_data!$F$3:$F$338,0), MATCH(data!A$3,raw_data!$A$3:$CR$3,0))</f>
        <v>Mental Health</v>
      </c>
      <c r="B102" s="22" t="s">
        <v>988</v>
      </c>
      <c r="C102" s="20" t="str">
        <f>INDEX(raw_data!$A$3:$CR$338,MATCH(data!$B102,raw_data!$F$3:$F$338,0), MATCH(data!C$3,raw_data!$A$3:$CR$3,0))</f>
        <v>Anti-epileptic medication</v>
      </c>
      <c r="D102" s="20" t="str">
        <f>INDEX(raw_data!$A$3:$CR$338,MATCH(data!$B102,raw_data!$F$3:$F$338,0), MATCH(data!D$3,raw_data!$A$3:$CR$3,0))</f>
        <v>1 year</v>
      </c>
      <c r="E102" s="61">
        <f>INDEX(raw_data!$A$3:$CR$338,MATCH(data!$B102,raw_data!$F$3:$F$338,0), MATCH(data!E$3,raw_data!$A$3:$CR$3,0))</f>
        <v>0.30671979703706725</v>
      </c>
      <c r="F102" s="61">
        <f>INDEX(raw_data!$A$3:$CR$338,MATCH(data!$B102,raw_data!$F$3:$F$338,0), MATCH(data!F$3,raw_data!$A$3:$CR$3,0))</f>
        <v>37.058731669666038</v>
      </c>
      <c r="G102" s="61">
        <f t="shared" si="5"/>
        <v>6.6078682298976094E-2</v>
      </c>
      <c r="H102" s="87">
        <f>INDEX(raw_data!$A$3:$CR$338,MATCH(data!$B102,raw_data!$F$3:$F$338,0), MATCH(data!H$3,raw_data!$A$3:$CR$3,0))</f>
        <v>10</v>
      </c>
      <c r="I102" s="87">
        <f>INDEX(raw_data!$A$3:$CR$338,MATCH(data!$B102,raw_data!$F$3:$F$338,0), MATCH(data!I$3,raw_data!$A$3:$CR$3,0))</f>
        <v>19629.2</v>
      </c>
      <c r="J102" s="87">
        <f>INDEX(raw_data!$A$3:$CR$338,MATCH(data!$B102,raw_data!$F$3:$F$338,0), MATCH(data!J$3,raw_data!$A$3:$CR$3,0))</f>
        <v>196292</v>
      </c>
      <c r="K102" s="61">
        <f>INDEX(raw_data!$A$3:$CR$338,MATCH(data!$B102,raw_data!$F$3:$F$338,0), MATCH(data!K$3,raw_data!$A$3:$CR$3,0))</f>
        <v>7.9556770225377393</v>
      </c>
      <c r="L102" s="20">
        <f>INDEX(raw_data!$A$3:$CR$338,MATCH(data!$B102,raw_data!$F$3:$F$338,0), MATCH(data!L$3,raw_data!$A$3:$CR$3,0))</f>
        <v>7</v>
      </c>
      <c r="M102" s="20">
        <f>INDEX(raw_data!$A$3:$CR$338,MATCH(data!$B102,raw_data!$F$3:$F$338,0), MATCH(data!M$3,raw_data!$A$3:$CR$3,0))</f>
        <v>12</v>
      </c>
      <c r="N102" s="20">
        <f>INDEX(raw_data!$A$3:$CR$338,MATCH(data!$B102,raw_data!$F$3:$F$338,0), MATCH(data!N$3,raw_data!$A$3:$CR$3,0))</f>
        <v>0</v>
      </c>
      <c r="O102" s="20">
        <f>INDEX(raw_data!$A$3:$CR$338,MATCH(data!$B102,raw_data!$F$3:$F$338,0), MATCH(data!O$3,raw_data!$A$3:$CR$3,0))</f>
        <v>2</v>
      </c>
      <c r="P102" s="20">
        <f>INDEX(raw_data!$A$3:$CR$338,MATCH(data!$B102,raw_data!$F$3:$F$338,0), MATCH(data!P$3,raw_data!$A$3:$CR$3,0))</f>
        <v>8</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100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Chisholm (2012); BMJ</v>
      </c>
      <c r="AH102" s="20" t="str">
        <f>INDEX(raw_data!$A$3:$CR$338,MATCH(data!$B102,raw_data!$F$3:$F$338,0), MATCH(data!AH$3,raw_data!$A$3:$CR$3,0))</f>
        <v>Older antiepileptic drug in primary care (50% coverage)</v>
      </c>
      <c r="AI102" s="61">
        <f t="shared" si="6"/>
        <v>120.82275753849521</v>
      </c>
      <c r="AK102" s="67"/>
    </row>
    <row r="103" spans="1:37">
      <c r="A103" s="20" t="str">
        <f>INDEX(raw_data!$A$3:$CR$338,MATCH(data!$B103,raw_data!$F$3:$F$338,0), MATCH(data!A$3,raw_data!$A$3:$CR$3,0))</f>
        <v>Mental Health</v>
      </c>
      <c r="B103" s="22" t="s">
        <v>992</v>
      </c>
      <c r="C103" s="20" t="str">
        <f>INDEX(raw_data!$A$3:$CR$338,MATCH(data!$B103,raw_data!$F$3:$F$338,0), MATCH(data!C$3,raw_data!$A$3:$CR$3,0))</f>
        <v>Basic psychosocial support, advice, and follow-up</v>
      </c>
      <c r="D103" s="20" t="str">
        <f>INDEX(raw_data!$A$3:$CR$338,MATCH(data!$B103,raw_data!$F$3:$F$338,0), MATCH(data!D$3,raw_data!$A$3:$CR$3,0))</f>
        <v>1 year</v>
      </c>
      <c r="E103" s="61">
        <f>INDEX(raw_data!$A$3:$CR$338,MATCH(data!$B103,raw_data!$F$3:$F$338,0), MATCH(data!E$3,raw_data!$A$3:$CR$3,0))</f>
        <v>1.7537121431558639E-2</v>
      </c>
      <c r="F103" s="61">
        <f>INDEX(raw_data!$A$3:$CR$338,MATCH(data!$B103,raw_data!$F$3:$F$338,0), MATCH(data!F$3,raw_data!$A$3:$CR$3,0))</f>
        <v>10.595959654589281</v>
      </c>
      <c r="G103" s="61">
        <f t="shared" si="5"/>
        <v>-5.1267811390449683E-2</v>
      </c>
      <c r="H103" s="87">
        <f>INDEX(raw_data!$A$3:$CR$338,MATCH(data!$B103,raw_data!$F$3:$F$338,0), MATCH(data!H$3,raw_data!$A$3:$CR$3,0))</f>
        <v>10</v>
      </c>
      <c r="I103" s="87">
        <f>INDEX(raw_data!$A$3:$CR$338,MATCH(data!$B103,raw_data!$F$3:$F$338,0), MATCH(data!I$3,raw_data!$A$3:$CR$3,0))</f>
        <v>113440.90000000001</v>
      </c>
      <c r="J103" s="87">
        <f>INDEX(raw_data!$A$3:$CR$338,MATCH(data!$B103,raw_data!$F$3:$F$338,0), MATCH(data!J$3,raw_data!$A$3:$CR$3,0))</f>
        <v>1134409</v>
      </c>
      <c r="K103" s="61">
        <f>INDEX(raw_data!$A$3:$CR$338,MATCH(data!$B103,raw_data!$F$3:$F$338,0), MATCH(data!K$3,raw_data!$A$3:$CR$3,0))</f>
        <v>7.2254553045877516</v>
      </c>
      <c r="L103" s="20">
        <f>INDEX(raw_data!$A$3:$CR$338,MATCH(data!$B103,raw_data!$F$3:$F$338,0), MATCH(data!L$3,raw_data!$A$3:$CR$3,0))</f>
        <v>1.75</v>
      </c>
      <c r="M103" s="20">
        <f>INDEX(raw_data!$A$3:$CR$338,MATCH(data!$B103,raw_data!$F$3:$F$338,0), MATCH(data!M$3,raw_data!$A$3:$CR$3,0))</f>
        <v>2.4499999999999997</v>
      </c>
      <c r="N103" s="20">
        <f>INDEX(raw_data!$A$3:$CR$338,MATCH(data!$B103,raw_data!$F$3:$F$338,0), MATCH(data!N$3,raw_data!$A$3:$CR$3,0))</f>
        <v>0</v>
      </c>
      <c r="O103" s="20">
        <f>INDEX(raw_data!$A$3:$CR$338,MATCH(data!$B103,raw_data!$F$3:$F$338,0), MATCH(data!O$3,raw_data!$A$3:$CR$3,0))</f>
        <v>4.2</v>
      </c>
      <c r="P103" s="20">
        <f>INDEX(raw_data!$A$3:$CR$338,MATCH(data!$B103,raw_data!$F$3:$F$338,0), MATCH(data!P$3,raw_data!$A$3:$CR$3,0))</f>
        <v>9.7999999999999989</v>
      </c>
      <c r="Q103" s="20">
        <f>INDEX(raw_data!$A$3:$CR$338,MATCH(data!$B103,raw_data!$F$3:$F$338,0), MATCH(data!Q$3,raw_data!$A$3:$CR$3,0))</f>
        <v>0.7</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100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Chisholm (2012); BMJ</v>
      </c>
      <c r="AH103" s="20" t="str">
        <f>INDEX(raw_data!$A$3:$CR$338,MATCH(data!$B103,raw_data!$F$3:$F$338,0), MATCH(data!AH$3,raw_data!$A$3:$CR$3,0))</f>
        <v>Maintenance psychosocial treatment plus newer antidepressants (50% coverage)</v>
      </c>
      <c r="AI103" s="61">
        <f t="shared" si="6"/>
        <v>604.2017611579912</v>
      </c>
      <c r="AK103" s="67"/>
    </row>
    <row r="104" spans="1:37">
      <c r="A104" s="20" t="str">
        <f>INDEX(raw_data!$A$3:$CR$338,MATCH(data!$B104,raw_data!$F$3:$F$338,0), MATCH(data!A$3,raw_data!$A$3:$CR$3,0))</f>
        <v>Mental Health</v>
      </c>
      <c r="B104" s="22" t="s">
        <v>996</v>
      </c>
      <c r="C104" s="20" t="str">
        <f>INDEX(raw_data!$A$3:$CR$338,MATCH(data!$B104,raw_data!$F$3:$F$338,0), MATCH(data!C$3,raw_data!$A$3:$CR$3,0))</f>
        <v>Treatment of schizophrenia</v>
      </c>
      <c r="D104" s="20" t="str">
        <f>INDEX(raw_data!$A$3:$CR$338,MATCH(data!$B104,raw_data!$F$3:$F$338,0), MATCH(data!D$3,raw_data!$A$3:$CR$3,0))</f>
        <v>1 year</v>
      </c>
      <c r="E104" s="61">
        <f>INDEX(raw_data!$A$3:$CR$338,MATCH(data!$B104,raw_data!$F$3:$F$338,0), MATCH(data!E$3,raw_data!$A$3:$CR$3,0))</f>
        <v>0.44096921332133215</v>
      </c>
      <c r="F104" s="61">
        <f>INDEX(raw_data!$A$3:$CR$338,MATCH(data!$B104,raw_data!$F$3:$F$338,0), MATCH(data!F$3,raw_data!$A$3:$CR$3,0))</f>
        <v>551.69205477055186</v>
      </c>
      <c r="G104" s="61">
        <f t="shared" si="5"/>
        <v>-3.1414467267471866</v>
      </c>
      <c r="H104" s="87">
        <f>INDEX(raw_data!$A$3:$CR$338,MATCH(data!$B104,raw_data!$F$3:$F$338,0), MATCH(data!H$3,raw_data!$A$3:$CR$3,0))</f>
        <v>10</v>
      </c>
      <c r="I104" s="87">
        <f>INDEX(raw_data!$A$3:$CR$338,MATCH(data!$B104,raw_data!$F$3:$F$338,0), MATCH(data!I$3,raw_data!$A$3:$CR$3,0))</f>
        <v>3333</v>
      </c>
      <c r="J104" s="87">
        <f>INDEX(raw_data!$A$3:$CR$338,MATCH(data!$B104,raw_data!$F$3:$F$338,0), MATCH(data!J$3,raw_data!$A$3:$CR$3,0))</f>
        <v>33330</v>
      </c>
      <c r="K104" s="61">
        <f>INDEX(raw_data!$A$3:$CR$338,MATCH(data!$B104,raw_data!$F$3:$F$338,0), MATCH(data!K$3,raw_data!$A$3:$CR$3,0))</f>
        <v>18.063112314810279</v>
      </c>
      <c r="L104" s="20">
        <f>INDEX(raw_data!$A$3:$CR$338,MATCH(data!$B104,raw_data!$F$3:$F$338,0), MATCH(data!L$3,raw_data!$A$3:$CR$3,0))</f>
        <v>34.65</v>
      </c>
      <c r="M104" s="20">
        <f>INDEX(raw_data!$A$3:$CR$338,MATCH(data!$B104,raw_data!$F$3:$F$338,0), MATCH(data!M$3,raw_data!$A$3:$CR$3,0))</f>
        <v>51.15</v>
      </c>
      <c r="N104" s="20">
        <f>INDEX(raw_data!$A$3:$CR$338,MATCH(data!$B104,raw_data!$F$3:$F$338,0), MATCH(data!N$3,raw_data!$A$3:$CR$3,0))</f>
        <v>0</v>
      </c>
      <c r="O104" s="20">
        <f>INDEX(raw_data!$A$3:$CR$338,MATCH(data!$B104,raw_data!$F$3:$F$338,0), MATCH(data!O$3,raw_data!$A$3:$CR$3,0))</f>
        <v>65.400000000000006</v>
      </c>
      <c r="P104" s="20">
        <f>INDEX(raw_data!$A$3:$CR$338,MATCH(data!$B104,raw_data!$F$3:$F$338,0), MATCH(data!P$3,raw_data!$A$3:$CR$3,0))</f>
        <v>156.6</v>
      </c>
      <c r="Q104" s="20">
        <f>INDEX(raw_data!$A$3:$CR$338,MATCH(data!$B104,raw_data!$F$3:$F$338,0), MATCH(data!Q$3,raw_data!$A$3:$CR$3,0))</f>
        <v>10.5</v>
      </c>
      <c r="R104" s="20">
        <f>INDEX(raw_data!$A$3:$CR$338,MATCH(data!$B104,raw_data!$F$3:$F$338,0), MATCH(data!R$3,raw_data!$A$3:$CR$3,0))</f>
        <v>0</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150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Chisholm (2012); BMJ</v>
      </c>
      <c r="AH104" s="20" t="str">
        <f>INDEX(raw_data!$A$3:$CR$338,MATCH(data!$B104,raw_data!$F$3:$F$338,0), MATCH(data!AH$3,raw_data!$A$3:$CR$3,0))</f>
        <v>Older anti-psychotic drug + psychosocial intervention  (80% coverage), community model</v>
      </c>
      <c r="AI104" s="61">
        <f t="shared" si="6"/>
        <v>1251.0897316737087</v>
      </c>
    </row>
    <row r="105" spans="1:37">
      <c r="A105" s="20" t="str">
        <f>INDEX(raw_data!$A$3:$CR$338,MATCH(data!$B105,raw_data!$F$3:$F$338,0), MATCH(data!A$3,raw_data!$A$3:$CR$3,0))</f>
        <v>NCDs</v>
      </c>
      <c r="B105" s="22" t="s">
        <v>999</v>
      </c>
      <c r="C105" s="20" t="str">
        <f>INDEX(raw_data!$A$3:$CR$338,MATCH(data!$B105,raw_data!$F$3:$F$338,0), MATCH(data!C$3,raw_data!$A$3:$CR$3,0))</f>
        <v>Substance use disorder (alcohol) - Brief advice on alcohol use in primary care including education and psychosocial counselling</v>
      </c>
      <c r="D105" s="20" t="str">
        <f>INDEX(raw_data!$A$3:$CR$338,MATCH(data!$B105,raw_data!$F$3:$F$338,0), MATCH(data!D$3,raw_data!$A$3:$CR$3,0))</f>
        <v>1 year</v>
      </c>
      <c r="E105" s="61">
        <f>INDEX(raw_data!$A$3:$CR$338,MATCH(data!$B105,raw_data!$F$3:$F$338,0), MATCH(data!E$3,raw_data!$A$3:$CR$3,0))</f>
        <v>4.9077715710039535E-2</v>
      </c>
      <c r="F105" s="61">
        <f>INDEX(raw_data!$A$3:$CR$338,MATCH(data!$B105,raw_data!$F$3:$F$338,0), MATCH(data!F$3,raw_data!$A$3:$CR$3,0))</f>
        <v>18.4651212097958</v>
      </c>
      <c r="G105" s="61">
        <f t="shared" si="5"/>
        <v>-7.0825668769153971E-2</v>
      </c>
      <c r="H105" s="87">
        <f>INDEX(raw_data!$A$3:$CR$338,MATCH(data!$B105,raw_data!$F$3:$F$338,0), MATCH(data!H$3,raw_data!$A$3:$CR$3,0))</f>
        <v>30</v>
      </c>
      <c r="I105" s="87">
        <f>INDEX(raw_data!$A$3:$CR$338,MATCH(data!$B105,raw_data!$F$3:$F$338,0), MATCH(data!I$3,raw_data!$A$3:$CR$3,0))</f>
        <v>124750.8</v>
      </c>
      <c r="J105" s="87">
        <f>INDEX(raw_data!$A$3:$CR$338,MATCH(data!$B105,raw_data!$F$3:$F$338,0), MATCH(data!J$3,raw_data!$A$3:$CR$3,0))</f>
        <v>415836</v>
      </c>
      <c r="K105" s="61">
        <f>INDEX(raw_data!$A$3:$CR$338,MATCH(data!$B105,raw_data!$F$3:$F$338,0), MATCH(data!K$3,raw_data!$A$3:$CR$3,0))</f>
        <v>3.5938808584251324E-2</v>
      </c>
      <c r="L105" s="20">
        <f>INDEX(raw_data!$A$3:$CR$338,MATCH(data!$B105,raw_data!$F$3:$F$338,0), MATCH(data!L$3,raw_data!$A$3:$CR$3,0))</f>
        <v>3.5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1</v>
      </c>
      <c r="P105" s="20">
        <f>INDEX(raw_data!$A$3:$CR$338,MATCH(data!$B105,raw_data!$F$3:$F$338,0), MATCH(data!P$3,raw_data!$A$3:$CR$3,0))</f>
        <v>4</v>
      </c>
      <c r="Q105" s="20">
        <f>INDEX(raw_data!$A$3:$CR$338,MATCH(data!$B105,raw_data!$F$3:$F$338,0), MATCH(data!Q$3,raw_data!$A$3:$CR$3,0))</f>
        <v>0</v>
      </c>
      <c r="R105" s="20">
        <f>INDEX(raw_data!$A$3:$CR$338,MATCH(data!$B105,raw_data!$F$3:$F$338,0), MATCH(data!R$3,raw_data!$A$3:$CR$3,0))</f>
        <v>0</v>
      </c>
      <c r="S105" s="20">
        <f>INDEX(raw_data!$A$3:$CR$338,MATCH(data!$B105,raw_data!$F$3:$F$338,0), MATCH(data!S$3,raw_data!$A$3:$CR$3,0))</f>
        <v>0</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100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Chisholm (2012); BMJ</v>
      </c>
      <c r="AH105" s="20" t="str">
        <f>INDEX(raw_data!$A$3:$CR$338,MATCH(data!$B105,raw_data!$F$3:$F$338,0), MATCH(data!AH$3,raw_data!$A$3:$CR$3,0))</f>
        <v>Brief advice on alcohol use in primary care including education and psychosocial counselling (30% coverage)</v>
      </c>
      <c r="AI105" s="61">
        <f t="shared" si="6"/>
        <v>376.24247466795811</v>
      </c>
    </row>
    <row r="106" spans="1:37">
      <c r="A106" s="20" t="str">
        <f>INDEX(raw_data!$A$3:$CR$338,MATCH(data!$B106,raw_data!$F$3:$F$338,0), MATCH(data!A$3,raw_data!$A$3:$CR$3,0))</f>
        <v>NTDs</v>
      </c>
      <c r="B106" s="22" t="s">
        <v>1027</v>
      </c>
      <c r="C106" s="20" t="str">
        <f>INDEX(raw_data!$A$3:$CR$338,MATCH(data!$B106,raw_data!$F$3:$F$338,0), MATCH(data!C$3,raw_data!$A$3:$CR$3,0))</f>
        <v>Schistosomiasis Mass drug administration (adults)</v>
      </c>
      <c r="D106" s="20" t="str">
        <f>INDEX(raw_data!$A$3:$CR$338,MATCH(data!$B106,raw_data!$F$3:$F$338,0), MATCH(data!D$3,raw_data!$A$3:$CR$3,0))</f>
        <v>15 Years</v>
      </c>
      <c r="E106" s="61">
        <f>INDEX(raw_data!$A$3:$CR$338,MATCH(data!$B106,raw_data!$F$3:$F$338,0), MATCH(data!E$3,raw_data!$A$3:$CR$3,0))</f>
        <v>0.121465</v>
      </c>
      <c r="F106" s="61">
        <f>INDEX(raw_data!$A$3:$CR$338,MATCH(data!$B106,raw_data!$F$3:$F$338,0), MATCH(data!F$3,raw_data!$A$3:$CR$3,0))</f>
        <v>14.840118</v>
      </c>
      <c r="G106" s="61">
        <f t="shared" si="5"/>
        <v>2.5100597402597402E-2</v>
      </c>
      <c r="H106" s="87">
        <f>INDEX(raw_data!$A$3:$CR$338,MATCH(data!$B106,raw_data!$F$3:$F$338,0), MATCH(data!H$3,raw_data!$A$3:$CR$3,0))</f>
        <v>80</v>
      </c>
      <c r="I106" s="87">
        <f>INDEX(raw_data!$A$3:$CR$338,MATCH(data!$B106,raw_data!$F$3:$F$338,0), MATCH(data!I$3,raw_data!$A$3:$CR$3,0))</f>
        <v>5107568.3604800003</v>
      </c>
      <c r="J106" s="87">
        <f>INDEX(raw_data!$A$3:$CR$338,MATCH(data!$B106,raw_data!$F$3:$F$338,0), MATCH(data!J$3,raw_data!$A$3:$CR$3,0))</f>
        <v>6384460.4506000001</v>
      </c>
      <c r="K106" s="61">
        <f>INDEX(raw_data!$A$3:$CR$338,MATCH(data!$B106,raw_data!$F$3:$F$338,0), MATCH(data!K$3,raw_data!$A$3:$CR$3,0))</f>
        <v>0.35901644665656784</v>
      </c>
      <c r="L106" s="20">
        <f>INDEX(raw_data!$A$3:$CR$338,MATCH(data!$B106,raw_data!$F$3:$F$338,0), MATCH(data!L$3,raw_data!$A$3:$CR$3,0))</f>
        <v>0</v>
      </c>
      <c r="M106" s="20">
        <f>INDEX(raw_data!$A$3:$CR$338,MATCH(data!$B106,raw_data!$F$3:$F$338,0), MATCH(data!M$3,raw_data!$A$3:$CR$3,0))</f>
        <v>0</v>
      </c>
      <c r="N106" s="20">
        <f>INDEX(raw_data!$A$3:$CR$338,MATCH(data!$B106,raw_data!$F$3:$F$338,0), MATCH(data!N$3,raw_data!$A$3:$CR$3,0))</f>
        <v>0</v>
      </c>
      <c r="O106" s="20">
        <f>INDEX(raw_data!$A$3:$CR$338,MATCH(data!$B106,raw_data!$F$3:$F$338,0), MATCH(data!O$3,raw_data!$A$3:$CR$3,0))</f>
        <v>0</v>
      </c>
      <c r="P106" s="20">
        <f>INDEX(raw_data!$A$3:$CR$338,MATCH(data!$B106,raw_data!$F$3:$F$338,0), MATCH(data!P$3,raw_data!$A$3:$CR$3,0))</f>
        <v>1</v>
      </c>
      <c r="Q106" s="20">
        <f>INDEX(raw_data!$A$3:$CR$338,MATCH(data!$B106,raw_data!$F$3:$F$338,0), MATCH(data!Q$3,raw_data!$A$3:$CR$3,0))</f>
        <v>0</v>
      </c>
      <c r="R106" s="20">
        <f>INDEX(raw_data!$A$3:$CR$338,MATCH(data!$B106,raw_data!$F$3:$F$338,0), MATCH(data!R$3,raw_data!$A$3:$CR$3,0))</f>
        <v>0</v>
      </c>
      <c r="S106" s="20">
        <f>INDEX(raw_data!$A$3:$CR$338,MATCH(data!$B106,raw_data!$F$3:$F$338,0), MATCH(data!S$3,raw_data!$A$3:$CR$3,0))</f>
        <v>0</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Lo (2015); Lancet Glob Health</v>
      </c>
      <c r="AH106" s="20" t="str">
        <f>INDEX(raw_data!$A$3:$CR$338,MATCH(data!$B106,raw_data!$F$3:$F$338,0), MATCH(data!AH$3,raw_data!$A$3:$CR$3,0))</f>
        <v>Annual mass drug administration for protection against schistosomiasis and/or soil-transmitted helminthiasis (praziquantel and albendazole)</v>
      </c>
      <c r="AI106" s="61">
        <f t="shared" si="6"/>
        <v>122.17608364549459</v>
      </c>
    </row>
    <row r="107" spans="1:37">
      <c r="A107" s="20" t="str">
        <f>INDEX(raw_data!$A$3:$CR$338,MATCH(data!$B107,raw_data!$F$3:$F$338,0), MATCH(data!A$3,raw_data!$A$3:$CR$3,0))</f>
        <v>NTDs</v>
      </c>
      <c r="B107" s="22" t="s">
        <v>1036</v>
      </c>
      <c r="C107" s="20" t="str">
        <f>INDEX(raw_data!$A$3:$CR$338,MATCH(data!$B107,raw_data!$F$3:$F$338,0), MATCH(data!C$3,raw_data!$A$3:$CR$3,0))</f>
        <v>Trachoma mass drug administration</v>
      </c>
      <c r="D107" s="20" t="str">
        <f>INDEX(raw_data!$A$3:$CR$338,MATCH(data!$B107,raw_data!$F$3:$F$338,0), MATCH(data!D$3,raw_data!$A$3:$CR$3,0))</f>
        <v>1 year</v>
      </c>
      <c r="E107" s="61">
        <f>INDEX(raw_data!$A$3:$CR$338,MATCH(data!$B107,raw_data!$F$3:$F$338,0), MATCH(data!E$3,raw_data!$A$3:$CR$3,0))</f>
        <v>2.0227686759008361E-2</v>
      </c>
      <c r="F107" s="61">
        <f>INDEX(raw_data!$A$3:$CR$338,MATCH(data!$B107,raw_data!$F$3:$F$338,0), MATCH(data!F$3,raw_data!$A$3:$CR$3,0))</f>
        <v>1.2864673126141892</v>
      </c>
      <c r="G107" s="61">
        <f t="shared" si="5"/>
        <v>1.1874002910864276E-2</v>
      </c>
      <c r="H107" s="87">
        <f>INDEX(raw_data!$A$3:$CR$338,MATCH(data!$B107,raw_data!$F$3:$F$338,0), MATCH(data!H$3,raw_data!$A$3:$CR$3,0))</f>
        <v>80</v>
      </c>
      <c r="I107" s="87">
        <f>INDEX(raw_data!$A$3:$CR$338,MATCH(data!$B107,raw_data!$F$3:$F$338,0), MATCH(data!I$3,raw_data!$A$3:$CR$3,0))</f>
        <v>10303760</v>
      </c>
      <c r="J107" s="87">
        <f>INDEX(raw_data!$A$3:$CR$338,MATCH(data!$B107,raw_data!$F$3:$F$338,0), MATCH(data!J$3,raw_data!$A$3:$CR$3,0))</f>
        <v>12879700</v>
      </c>
      <c r="K107" s="61">
        <f>INDEX(raw_data!$A$3:$CR$338,MATCH(data!$B107,raw_data!$F$3:$F$338,0), MATCH(data!K$3,raw_data!$A$3:$CR$3,0))</f>
        <v>0.53067410395620518</v>
      </c>
      <c r="L107" s="20">
        <f>INDEX(raw_data!$A$3:$CR$338,MATCH(data!$B107,raw_data!$F$3:$F$338,0), MATCH(data!L$3,raw_data!$A$3:$CR$3,0))</f>
        <v>0</v>
      </c>
      <c r="M107" s="20">
        <f>INDEX(raw_data!$A$3:$CR$338,MATCH(data!$B107,raw_data!$F$3:$F$338,0), MATCH(data!M$3,raw_data!$A$3:$CR$3,0))</f>
        <v>0</v>
      </c>
      <c r="N107" s="20">
        <f>INDEX(raw_data!$A$3:$CR$338,MATCH(data!$B107,raw_data!$F$3:$F$338,0), MATCH(data!N$3,raw_data!$A$3:$CR$3,0))</f>
        <v>0</v>
      </c>
      <c r="O107" s="20">
        <f>INDEX(raw_data!$A$3:$CR$338,MATCH(data!$B107,raw_data!$F$3:$F$338,0), MATCH(data!O$3,raw_data!$A$3:$CR$3,0))</f>
        <v>0</v>
      </c>
      <c r="P107" s="20">
        <f>INDEX(raw_data!$A$3:$CR$338,MATCH(data!$B107,raw_data!$F$3:$F$338,0), MATCH(data!P$3,raw_data!$A$3:$CR$3,0))</f>
        <v>1</v>
      </c>
      <c r="Q107" s="20">
        <f>INDEX(raw_data!$A$3:$CR$338,MATCH(data!$B107,raw_data!$F$3:$F$338,0), MATCH(data!Q$3,raw_data!$A$3:$CR$3,0))</f>
        <v>0</v>
      </c>
      <c r="R107" s="20">
        <f>INDEX(raw_data!$A$3:$CR$338,MATCH(data!$B107,raw_data!$F$3:$F$338,0), MATCH(data!R$3,raw_data!$A$3:$CR$3,0))</f>
        <v>0</v>
      </c>
      <c r="S107" s="20">
        <f>INDEX(raw_data!$A$3:$CR$338,MATCH(data!$B107,raw_data!$F$3:$F$338,0), MATCH(data!S$3,raw_data!$A$3:$CR$3,0))</f>
        <v>0</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Baltussen (2012); BMJ</v>
      </c>
      <c r="AH107" s="20" t="str">
        <f>INDEX(raw_data!$A$3:$CR$338,MATCH(data!$B107,raw_data!$F$3:$F$338,0), MATCH(data!AH$3,raw_data!$A$3:$CR$3,0))</f>
        <v>Mass treatment tetracycline ointment + trichiasis surgery for trachoma, 80% coverage</v>
      </c>
      <c r="AI107" s="61">
        <f t="shared" si="6"/>
        <v>63.599329371721829</v>
      </c>
    </row>
    <row r="108" spans="1:37">
      <c r="A108" s="20" t="str">
        <f>INDEX(raw_data!$A$3:$CR$338,MATCH(data!$B108,raw_data!$F$3:$F$338,0), MATCH(data!A$3,raw_data!$A$3:$CR$3,0))</f>
        <v>NTDs</v>
      </c>
      <c r="B108" s="22" t="s">
        <v>1042</v>
      </c>
      <c r="C108" s="20" t="str">
        <f>INDEX(raw_data!$A$3:$CR$338,MATCH(data!$B108,raw_data!$F$3:$F$338,0), MATCH(data!C$3,raw_data!$A$3:$CR$3,0))</f>
        <v>Trachoma Trichiasis cases surgey</v>
      </c>
      <c r="D108" s="20" t="str">
        <f>INDEX(raw_data!$A$3:$CR$338,MATCH(data!$B108,raw_data!$F$3:$F$338,0), MATCH(data!D$3,raw_data!$A$3:$CR$3,0))</f>
        <v>1 year</v>
      </c>
      <c r="E108" s="61">
        <f>INDEX(raw_data!$A$3:$CR$338,MATCH(data!$B108,raw_data!$F$3:$F$338,0), MATCH(data!E$3,raw_data!$A$3:$CR$3,0))</f>
        <v>0.10881417180939072</v>
      </c>
      <c r="F108" s="61">
        <f>INDEX(raw_data!$A$3:$CR$338,MATCH(data!$B108,raw_data!$F$3:$F$338,0), MATCH(data!F$3,raw_data!$A$3:$CR$3,0))</f>
        <v>3.5701298816272535</v>
      </c>
      <c r="G108" s="61">
        <f t="shared" si="5"/>
        <v>8.5631510240382583E-2</v>
      </c>
      <c r="H108" s="87">
        <f>INDEX(raw_data!$A$3:$CR$338,MATCH(data!$B108,raw_data!$F$3:$F$338,0), MATCH(data!H$3,raw_data!$A$3:$CR$3,0))</f>
        <v>5</v>
      </c>
      <c r="I108" s="87">
        <f>INDEX(raw_data!$A$3:$CR$338,MATCH(data!$B108,raw_data!$F$3:$F$338,0), MATCH(data!I$3,raw_data!$A$3:$CR$3,0))</f>
        <v>118857.31889</v>
      </c>
      <c r="J108" s="87">
        <f>INDEX(raw_data!$A$3:$CR$338,MATCH(data!$B108,raw_data!$F$3:$F$338,0), MATCH(data!J$3,raw_data!$A$3:$CR$3,0))</f>
        <v>2377146.3777999999</v>
      </c>
      <c r="K108" s="61">
        <f>INDEX(raw_data!$A$3:$CR$338,MATCH(data!$B108,raw_data!$F$3:$F$338,0), MATCH(data!K$3,raw_data!$A$3:$CR$3,0))</f>
        <v>9.7455612800259672</v>
      </c>
      <c r="L108" s="20">
        <f>INDEX(raw_data!$A$3:$CR$338,MATCH(data!$B108,raw_data!$F$3:$F$338,0), MATCH(data!L$3,raw_data!$A$3:$CR$3,0))</f>
        <v>60</v>
      </c>
      <c r="M108" s="20">
        <f>INDEX(raw_data!$A$3:$CR$338,MATCH(data!$B108,raw_data!$F$3:$F$338,0), MATCH(data!M$3,raw_data!$A$3:$CR$3,0))</f>
        <v>80</v>
      </c>
      <c r="N108" s="20">
        <f>INDEX(raw_data!$A$3:$CR$338,MATCH(data!$B108,raw_data!$F$3:$F$338,0), MATCH(data!N$3,raw_data!$A$3:$CR$3,0))</f>
        <v>0</v>
      </c>
      <c r="O108" s="20">
        <f>INDEX(raw_data!$A$3:$CR$338,MATCH(data!$B108,raw_data!$F$3:$F$338,0), MATCH(data!O$3,raw_data!$A$3:$CR$3,0))</f>
        <v>18</v>
      </c>
      <c r="P108" s="20">
        <f>INDEX(raw_data!$A$3:$CR$338,MATCH(data!$B108,raw_data!$F$3:$F$338,0), MATCH(data!P$3,raw_data!$A$3:$CR$3,0))</f>
        <v>42</v>
      </c>
      <c r="Q108" s="20">
        <f>INDEX(raw_data!$A$3:$CR$338,MATCH(data!$B108,raw_data!$F$3:$F$338,0), MATCH(data!Q$3,raw_data!$A$3:$CR$3,0))</f>
        <v>2.5</v>
      </c>
      <c r="R108" s="20">
        <f>INDEX(raw_data!$A$3:$CR$338,MATCH(data!$B108,raw_data!$F$3:$F$338,0), MATCH(data!R$3,raw_data!$A$3:$CR$3,0))</f>
        <v>2.5</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Baltussen (2012); BMJ</v>
      </c>
      <c r="AH108" s="20" t="str">
        <f>INDEX(raw_data!$A$3:$CR$338,MATCH(data!$B108,raw_data!$F$3:$F$338,0), MATCH(data!AH$3,raw_data!$A$3:$CR$3,0))</f>
        <v>Trachoma for trichiasis surgery, 80% geographic coverage</v>
      </c>
      <c r="AI108" s="61">
        <f t="shared" si="6"/>
        <v>32.809420154215147</v>
      </c>
    </row>
    <row r="109" spans="1:37" s="67" customFormat="1">
      <c r="A109" s="20" t="str">
        <f>INDEX(raw_data!$A$3:$CR$338,MATCH(data!$B109,raw_data!$F$3:$F$338,0), MATCH(data!A$3,raw_data!$A$3:$CR$3,0))</f>
        <v>IMCI</v>
      </c>
      <c r="B109" s="22" t="s">
        <v>1050</v>
      </c>
      <c r="C109" s="20" t="str">
        <f>INDEX(raw_data!$A$3:$CR$338,MATCH(data!$B109,raw_data!$F$3:$F$338,0), MATCH(data!C$3,raw_data!$A$3:$CR$3,0))</f>
        <v>Pneumonia treatment (children)</v>
      </c>
      <c r="D109" s="20" t="str">
        <f>INDEX(raw_data!$A$3:$CR$338,MATCH(data!$B109,raw_data!$F$3:$F$338,0), MATCH(data!D$3,raw_data!$A$3:$CR$3,0))</f>
        <v>1 year</v>
      </c>
      <c r="E109" s="61">
        <f>INDEX(raw_data!$A$3:$CR$338,MATCH(data!$B109,raw_data!$F$3:$F$338,0), MATCH(data!E$3,raw_data!$A$3:$CR$3,0))</f>
        <v>2.1041282804930415E-2</v>
      </c>
      <c r="F109" s="61">
        <f>INDEX(raw_data!$A$3:$CR$338,MATCH(data!$B109,raw_data!$F$3:$F$338,0), MATCH(data!F$3,raw_data!$A$3:$CR$3,0))</f>
        <v>1.0022241169442405</v>
      </c>
      <c r="G109" s="61">
        <f t="shared" si="5"/>
        <v>1.4533333993604177E-2</v>
      </c>
      <c r="H109" s="87">
        <f>INDEX(raw_data!$A$3:$CR$338,MATCH(data!$B109,raw_data!$F$3:$F$338,0), MATCH(data!H$3,raw_data!$A$3:$CR$3,0))</f>
        <v>71.277789999999996</v>
      </c>
      <c r="I109" s="87">
        <f>INDEX(raw_data!$A$3:$CR$338,MATCH(data!$B109,raw_data!$F$3:$F$338,0), MATCH(data!I$3,raw_data!$A$3:$CR$3,0))</f>
        <v>7643335.7400099998</v>
      </c>
      <c r="J109" s="87">
        <f>INDEX(raw_data!$A$3:$CR$338,MATCH(data!$B109,raw_data!$F$3:$F$338,0), MATCH(data!J$3,raw_data!$A$3:$CR$3,0))</f>
        <v>10723306.292198453</v>
      </c>
      <c r="K109" s="61">
        <f>INDEX(raw_data!$A$3:$CR$338,MATCH(data!$B109,raw_data!$F$3:$F$338,0), MATCH(data!K$3,raw_data!$A$3:$CR$3,0))</f>
        <v>0.15557379355117937</v>
      </c>
      <c r="L109" s="20">
        <f>INDEX(raw_data!$A$3:$CR$338,MATCH(data!$B109,raw_data!$F$3:$F$338,0), MATCH(data!L$3,raw_data!$A$3:$CR$3,0))</f>
        <v>5</v>
      </c>
      <c r="M109" s="20">
        <f>INDEX(raw_data!$A$3:$CR$338,MATCH(data!$B109,raw_data!$F$3:$F$338,0), MATCH(data!M$3,raw_data!$A$3:$CR$3,0))</f>
        <v>6</v>
      </c>
      <c r="N109" s="20">
        <f>INDEX(raw_data!$A$3:$CR$338,MATCH(data!$B109,raw_data!$F$3:$F$338,0), MATCH(data!N$3,raw_data!$A$3:$CR$3,0))</f>
        <v>0</v>
      </c>
      <c r="O109" s="20">
        <f>INDEX(raw_data!$A$3:$CR$338,MATCH(data!$B109,raw_data!$F$3:$F$338,0), MATCH(data!O$3,raw_data!$A$3:$CR$3,0))</f>
        <v>3.5</v>
      </c>
      <c r="P109" s="20">
        <f>INDEX(raw_data!$A$3:$CR$338,MATCH(data!$B109,raw_data!$F$3:$F$338,0), MATCH(data!P$3,raw_data!$A$3:$CR$3,0))</f>
        <v>3.5</v>
      </c>
      <c r="Q109" s="20">
        <f>INDEX(raw_data!$A$3:$CR$338,MATCH(data!$B109,raw_data!$F$3:$F$338,0), MATCH(data!Q$3,raw_data!$A$3:$CR$3,0))</f>
        <v>0</v>
      </c>
      <c r="R109" s="20">
        <f>INDEX(raw_data!$A$3:$CR$338,MATCH(data!$B109,raw_data!$F$3:$F$338,0), MATCH(data!R$3,raw_data!$A$3:$CR$3,0))</f>
        <v>0.8</v>
      </c>
      <c r="S109" s="20">
        <f>INDEX(raw_data!$A$3:$CR$338,MATCH(data!$B109,raw_data!$F$3:$F$338,0), MATCH(data!S$3,raw_data!$A$3:$CR$3,0))</f>
        <v>0.8</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Edejer et al. (2005)</v>
      </c>
      <c r="AH109" s="20" t="str">
        <f>INDEX(raw_data!$A$3:$CR$338,MATCH(data!$B109,raw_data!$F$3:$F$338,0), MATCH(data!AH$3,raw_data!$A$3:$CR$3,0))</f>
        <v>Case management of childhoof pneumonia (CM) (95%)</v>
      </c>
      <c r="AI109" s="61">
        <f t="shared" si="6"/>
        <v>47.631322017562461</v>
      </c>
      <c r="AJ109"/>
    </row>
    <row r="110" spans="1:37">
      <c r="A110" s="20" t="str">
        <f>INDEX(raw_data!$A$3:$CR$338,MATCH(data!$B110,raw_data!$F$3:$F$338,0), MATCH(data!A$3,raw_data!$A$3:$CR$3,0))</f>
        <v>IMCI</v>
      </c>
      <c r="B110" s="22" t="s">
        <v>1054</v>
      </c>
      <c r="C110" s="20" t="str">
        <f>INDEX(raw_data!$A$3:$CR$338,MATCH(data!$B110,raw_data!$F$3:$F$338,0), MATCH(data!C$3,raw_data!$A$3:$CR$3,0))</f>
        <v>ORS and Zinc for diarrhea</v>
      </c>
      <c r="D110" s="20" t="str">
        <f>INDEX(raw_data!$A$3:$CR$338,MATCH(data!$B110,raw_data!$F$3:$F$338,0), MATCH(data!D$3,raw_data!$A$3:$CR$3,0))</f>
        <v>1 year</v>
      </c>
      <c r="E110" s="61">
        <f>INDEX(raw_data!$A$3:$CR$338,MATCH(data!$B110,raw_data!$F$3:$F$338,0), MATCH(data!E$3,raw_data!$A$3:$CR$3,0))</f>
        <v>0.03</v>
      </c>
      <c r="F110" s="61">
        <f>INDEX(raw_data!$A$3:$CR$338,MATCH(data!$B110,raw_data!$F$3:$F$338,0), MATCH(data!F$3,raw_data!$A$3:$CR$3,0))</f>
        <v>3.4511600000000002</v>
      </c>
      <c r="G110" s="61">
        <f t="shared" si="5"/>
        <v>7.5898701298701271E-3</v>
      </c>
      <c r="H110" s="87">
        <f>INDEX(raw_data!$A$3:$CR$338,MATCH(data!$B110,raw_data!$F$3:$F$338,0), MATCH(data!H$3,raw_data!$A$3:$CR$3,0))</f>
        <v>70</v>
      </c>
      <c r="I110" s="87">
        <f>INDEX(raw_data!$A$3:$CR$338,MATCH(data!$B110,raw_data!$F$3:$F$338,0), MATCH(data!I$3,raw_data!$A$3:$CR$3,0))</f>
        <v>12790926.779661018</v>
      </c>
      <c r="J110" s="87">
        <f>INDEX(raw_data!$A$3:$CR$338,MATCH(data!$B110,raw_data!$F$3:$F$338,0), MATCH(data!J$3,raw_data!$A$3:$CR$3,0))</f>
        <v>18272752.542372882</v>
      </c>
      <c r="K110" s="61">
        <f>INDEX(raw_data!$A$3:$CR$338,MATCH(data!$B110,raw_data!$F$3:$F$338,0), MATCH(data!K$3,raw_data!$A$3:$CR$3,0))</f>
        <v>1.1074509260873111</v>
      </c>
      <c r="L110" s="20">
        <f>INDEX(raw_data!$A$3:$CR$338,MATCH(data!$B110,raw_data!$F$3:$F$338,0), MATCH(data!L$3,raw_data!$A$3:$CR$3,0))</f>
        <v>5</v>
      </c>
      <c r="M110" s="20">
        <f>INDEX(raw_data!$A$3:$CR$338,MATCH(data!$B110,raw_data!$F$3:$F$338,0), MATCH(data!M$3,raw_data!$A$3:$CR$3,0))</f>
        <v>6</v>
      </c>
      <c r="N110" s="20">
        <f>INDEX(raw_data!$A$3:$CR$338,MATCH(data!$B110,raw_data!$F$3:$F$338,0), MATCH(data!N$3,raw_data!$A$3:$CR$3,0))</f>
        <v>0</v>
      </c>
      <c r="O110" s="20">
        <f>INDEX(raw_data!$A$3:$CR$338,MATCH(data!$B110,raw_data!$F$3:$F$338,0), MATCH(data!O$3,raw_data!$A$3:$CR$3,0))</f>
        <v>3.5</v>
      </c>
      <c r="P110" s="20">
        <f>INDEX(raw_data!$A$3:$CR$338,MATCH(data!$B110,raw_data!$F$3:$F$338,0), MATCH(data!P$3,raw_data!$A$3:$CR$3,0))</f>
        <v>3.5</v>
      </c>
      <c r="Q110" s="20">
        <f>INDEX(raw_data!$A$3:$CR$338,MATCH(data!$B110,raw_data!$F$3:$F$338,0), MATCH(data!Q$3,raw_data!$A$3:$CR$3,0))</f>
        <v>0</v>
      </c>
      <c r="R110" s="20">
        <f>INDEX(raw_data!$A$3:$CR$338,MATCH(data!$B110,raw_data!$F$3:$F$338,0), MATCH(data!R$3,raw_data!$A$3:$CR$3,0))</f>
        <v>0.8</v>
      </c>
      <c r="S110" s="20">
        <f>INDEX(raw_data!$A$3:$CR$338,MATCH(data!$B110,raw_data!$F$3:$F$338,0), MATCH(data!S$3,raw_data!$A$3:$CR$3,0))</f>
        <v>0.8</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Robberstad (2004); Bulletin of WHO</v>
      </c>
      <c r="AH110" s="20" t="str">
        <f>INDEX(raw_data!$A$3:$CR$338,MATCH(data!$B110,raw_data!$F$3:$F$338,0), MATCH(data!AH$3,raw_data!$A$3:$CR$3,0))</f>
        <v>ORS was combined with zinc for treatment of all children with acute diarrhoea</v>
      </c>
      <c r="AI110" s="61">
        <f t="shared" si="6"/>
        <v>115.03866666666669</v>
      </c>
    </row>
    <row r="111" spans="1:37" s="67" customFormat="1">
      <c r="A111" s="20" t="str">
        <f>INDEX(raw_data!$A$3:$CR$338,MATCH(data!$B111,raw_data!$F$3:$F$338,0), MATCH(data!A$3,raw_data!$A$3:$CR$3,0))</f>
        <v>IMCI</v>
      </c>
      <c r="B111" s="22" t="s">
        <v>1059</v>
      </c>
      <c r="C111" s="20" t="str">
        <f>INDEX(raw_data!$A$3:$CR$338,MATCH(data!$B111,raw_data!$F$3:$F$338,0), MATCH(data!C$3,raw_data!$A$3:$CR$3,0))</f>
        <v>Antibiotics for treatment of dysentery</v>
      </c>
      <c r="D111" s="20" t="str">
        <f>INDEX(raw_data!$A$3:$CR$338,MATCH(data!$B111,raw_data!$F$3:$F$338,0), MATCH(data!D$3,raw_data!$A$3:$CR$3,0))</f>
        <v>1 year</v>
      </c>
      <c r="E111" s="61">
        <f>INDEX(raw_data!$A$3:$CR$338,MATCH(data!$B111,raw_data!$F$3:$F$338,0), MATCH(data!E$3,raw_data!$A$3:$CR$3,0))</f>
        <v>0.3</v>
      </c>
      <c r="F111" s="61">
        <f>INDEX(raw_data!$A$3:$CR$338,MATCH(data!$B111,raw_data!$F$3:$F$338,0), MATCH(data!F$3,raw_data!$A$3:$CR$3,0))</f>
        <v>74.96592839698009</v>
      </c>
      <c r="G111" s="61">
        <f t="shared" si="5"/>
        <v>-0.18679174283753308</v>
      </c>
      <c r="H111" s="87">
        <f>INDEX(raw_data!$A$3:$CR$338,MATCH(data!$B111,raw_data!$F$3:$F$338,0), MATCH(data!H$3,raw_data!$A$3:$CR$3,0))</f>
        <v>46.333329999999997</v>
      </c>
      <c r="I111" s="87">
        <f>INDEX(raw_data!$A$3:$CR$338,MATCH(data!$B111,raw_data!$F$3:$F$338,0), MATCH(data!I$3,raw_data!$A$3:$CR$3,0))</f>
        <v>419320.5220950087</v>
      </c>
      <c r="J111" s="87">
        <f>INDEX(raw_data!$A$3:$CR$338,MATCH(data!$B111,raw_data!$F$3:$F$338,0), MATCH(data!J$3,raw_data!$A$3:$CR$3,0))</f>
        <v>905008.38617688115</v>
      </c>
      <c r="K111" s="61">
        <f>INDEX(raw_data!$A$3:$CR$338,MATCH(data!$B111,raw_data!$F$3:$F$338,0), MATCH(data!K$3,raw_data!$A$3:$CR$3,0))</f>
        <v>4.9163766181313751</v>
      </c>
      <c r="L111" s="20">
        <f>INDEX(raw_data!$A$3:$CR$338,MATCH(data!$B111,raw_data!$F$3:$F$338,0), MATCH(data!L$3,raw_data!$A$3:$CR$3,0))</f>
        <v>5</v>
      </c>
      <c r="M111" s="20">
        <f>INDEX(raw_data!$A$3:$CR$338,MATCH(data!$B111,raw_data!$F$3:$F$338,0), MATCH(data!M$3,raw_data!$A$3:$CR$3,0))</f>
        <v>6</v>
      </c>
      <c r="N111" s="20">
        <f>INDEX(raw_data!$A$3:$CR$338,MATCH(data!$B111,raw_data!$F$3:$F$338,0), MATCH(data!N$3,raw_data!$A$3:$CR$3,0))</f>
        <v>0</v>
      </c>
      <c r="O111" s="20">
        <f>INDEX(raw_data!$A$3:$CR$338,MATCH(data!$B111,raw_data!$F$3:$F$338,0), MATCH(data!O$3,raw_data!$A$3:$CR$3,0))</f>
        <v>3.5</v>
      </c>
      <c r="P111" s="20">
        <f>INDEX(raw_data!$A$3:$CR$338,MATCH(data!$B111,raw_data!$F$3:$F$338,0), MATCH(data!P$3,raw_data!$A$3:$CR$3,0))</f>
        <v>3.5</v>
      </c>
      <c r="Q111" s="20">
        <f>INDEX(raw_data!$A$3:$CR$338,MATCH(data!$B111,raw_data!$F$3:$F$338,0), MATCH(data!Q$3,raw_data!$A$3:$CR$3,0))</f>
        <v>0</v>
      </c>
      <c r="R111" s="20">
        <f>INDEX(raw_data!$A$3:$CR$338,MATCH(data!$B111,raw_data!$F$3:$F$338,0), MATCH(data!R$3,raw_data!$A$3:$CR$3,0))</f>
        <v>0.8</v>
      </c>
      <c r="S111" s="20">
        <f>INDEX(raw_data!$A$3:$CR$338,MATCH(data!$B111,raw_data!$F$3:$F$338,0), MATCH(data!S$3,raw_data!$A$3:$CR$3,0))</f>
        <v>0.8</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WHO-CHOICE</v>
      </c>
      <c r="AH111" s="20" t="str">
        <f>INDEX(raw_data!$A$3:$CR$338,MATCH(data!$B111,raw_data!$F$3:$F$338,0), MATCH(data!AH$3,raw_data!$A$3:$CR$3,0))</f>
        <v/>
      </c>
      <c r="AI111" s="61">
        <f t="shared" si="6"/>
        <v>249.88642798993365</v>
      </c>
      <c r="AJ111"/>
    </row>
    <row r="112" spans="1:37" s="67" customFormat="1">
      <c r="A112" s="20" t="str">
        <f>INDEX(raw_data!$A$3:$CR$338,MATCH(data!$B112,raw_data!$F$3:$F$338,0), MATCH(data!A$3,raw_data!$A$3:$CR$3,0))</f>
        <v>IMCI</v>
      </c>
      <c r="B112" s="22" t="s">
        <v>1061</v>
      </c>
      <c r="C112" s="20" t="str">
        <f>INDEX(raw_data!$A$3:$CR$338,MATCH(data!$B112,raw_data!$F$3:$F$338,0), MATCH(data!C$3,raw_data!$A$3:$CR$3,0))</f>
        <v>Treatment of severe diarrhea</v>
      </c>
      <c r="D112" s="20" t="str">
        <f>INDEX(raw_data!$A$3:$CR$338,MATCH(data!$B112,raw_data!$F$3:$F$338,0), MATCH(data!D$3,raw_data!$A$3:$CR$3,0))</f>
        <v>5 Years</v>
      </c>
      <c r="E112" s="61">
        <f>INDEX(raw_data!$A$3:$CR$338,MATCH(data!$B112,raw_data!$F$3:$F$338,0), MATCH(data!E$3,raw_data!$A$3:$CR$3,0))</f>
        <v>0.59</v>
      </c>
      <c r="F112" s="61">
        <f>INDEX(raw_data!$A$3:$CR$338,MATCH(data!$B112,raw_data!$F$3:$F$338,0), MATCH(data!F$3,raw_data!$A$3:$CR$3,0))</f>
        <v>58.930600000000005</v>
      </c>
      <c r="G112" s="61">
        <f t="shared" si="5"/>
        <v>0.20733376623376615</v>
      </c>
      <c r="H112" s="87">
        <f>INDEX(raw_data!$A$3:$CR$338,MATCH(data!$B112,raw_data!$F$3:$F$338,0), MATCH(data!H$3,raw_data!$A$3:$CR$3,0))</f>
        <v>100</v>
      </c>
      <c r="I112" s="87">
        <f>INDEX(raw_data!$A$3:$CR$338,MATCH(data!$B112,raw_data!$F$3:$F$338,0), MATCH(data!I$3,raw_data!$A$3:$CR$3,0))</f>
        <v>199339.11864406781</v>
      </c>
      <c r="J112" s="87">
        <f>INDEX(raw_data!$A$3:$CR$338,MATCH(data!$B112,raw_data!$F$3:$F$338,0), MATCH(data!J$3,raw_data!$A$3:$CR$3,0))</f>
        <v>199339.11864406781</v>
      </c>
      <c r="K112" s="61">
        <f>INDEX(raw_data!$A$3:$CR$338,MATCH(data!$B112,raw_data!$F$3:$F$338,0), MATCH(data!K$3,raw_data!$A$3:$CR$3,0))</f>
        <v>2.0872188549000406</v>
      </c>
      <c r="L112" s="20">
        <f>INDEX(raw_data!$A$3:$CR$338,MATCH(data!$B112,raw_data!$F$3:$F$338,0), MATCH(data!L$3,raw_data!$A$3:$CR$3,0))</f>
        <v>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3.5</v>
      </c>
      <c r="P112" s="20">
        <f>INDEX(raw_data!$A$3:$CR$338,MATCH(data!$B112,raw_data!$F$3:$F$338,0), MATCH(data!P$3,raw_data!$A$3:$CR$3,0))</f>
        <v>3.5</v>
      </c>
      <c r="Q112" s="20">
        <f>INDEX(raw_data!$A$3:$CR$338,MATCH(data!$B112,raw_data!$F$3:$F$338,0), MATCH(data!Q$3,raw_data!$A$3:$CR$3,0))</f>
        <v>0</v>
      </c>
      <c r="R112" s="20">
        <f>INDEX(raw_data!$A$3:$CR$338,MATCH(data!$B112,raw_data!$F$3:$F$338,0), MATCH(data!R$3,raw_data!$A$3:$CR$3,0))</f>
        <v>0.8</v>
      </c>
      <c r="S112" s="20">
        <f>INDEX(raw_data!$A$3:$CR$338,MATCH(data!$B112,raw_data!$F$3:$F$338,0), MATCH(data!S$3,raw_data!$A$3:$CR$3,0))</f>
        <v>0.8</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Ruhago (2015); Cost Eff Resour Alloc</v>
      </c>
      <c r="AH112" s="20" t="str">
        <f>INDEX(raw_data!$A$3:$CR$338,MATCH(data!$B112,raw_data!$F$3:$F$338,0), MATCH(data!AH$3,raw_data!$A$3:$CR$3,0))</f>
        <v>Current treatment of diarrhea (using oral rehydration salt (ORS) and intravenous (IV) fluid)</v>
      </c>
      <c r="AI112" s="61">
        <f t="shared" si="6"/>
        <v>99.882372881355948</v>
      </c>
      <c r="AJ112"/>
    </row>
    <row r="113" spans="1:36" s="67" customFormat="1">
      <c r="A113" s="20" t="str">
        <f>INDEX(raw_data!$A$3:$CR$338,MATCH(data!$B113,raw_data!$F$3:$F$338,0), MATCH(data!A$3,raw_data!$A$3:$CR$3,0))</f>
        <v>RMNCH</v>
      </c>
      <c r="B113" s="22" t="s">
        <v>1156</v>
      </c>
      <c r="C113" s="20" t="str">
        <f>INDEX(raw_data!$A$3:$CR$338,MATCH(data!$B113,raw_data!$F$3:$F$338,0), MATCH(data!C$3,raw_data!$A$3:$CR$3,0))</f>
        <v>Pill</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1796141.4470999998</v>
      </c>
      <c r="J113" s="87">
        <f>INDEX(raw_data!$A$3:$CR$338,MATCH(data!$B113,raw_data!$F$3:$F$338,0), MATCH(data!J$3,raw_data!$A$3:$CR$3,0))</f>
        <v>2463842.8629629626</v>
      </c>
      <c r="K113" s="61">
        <f>INDEX(raw_data!$A$3:$CR$338,MATCH(data!$B113,raw_data!$F$3:$F$338,0), MATCH(data!K$3,raw_data!$A$3:$CR$3,0))</f>
        <v>6.05</v>
      </c>
      <c r="L113" s="20">
        <f>INDEX(raw_data!$A$3:$CR$338,MATCH(data!$B113,raw_data!$F$3:$F$338,0), MATCH(data!L$3,raw_data!$A$3:$CR$3,0))</f>
        <v>0</v>
      </c>
      <c r="M113" s="20">
        <f>INDEX(raw_data!$A$3:$CR$338,MATCH(data!$B113,raw_data!$F$3:$F$338,0), MATCH(data!M$3,raw_data!$A$3:$CR$3,0))</f>
        <v>0</v>
      </c>
      <c r="N113" s="20">
        <f>INDEX(raw_data!$A$3:$CR$338,MATCH(data!$B113,raw_data!$F$3:$F$338,0), MATCH(data!N$3,raw_data!$A$3:$CR$3,0))</f>
        <v>0</v>
      </c>
      <c r="O113" s="20">
        <f>INDEX(raw_data!$A$3:$CR$338,MATCH(data!$B113,raw_data!$F$3:$F$338,0), MATCH(data!O$3,raw_data!$A$3:$CR$3,0))</f>
        <v>0</v>
      </c>
      <c r="P113" s="20">
        <f>INDEX(raw_data!$A$3:$CR$338,MATCH(data!$B113,raw_data!$F$3:$F$338,0), MATCH(data!P$3,raw_data!$A$3:$CR$3,0))</f>
        <v>1</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1</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c r="AJ113"/>
    </row>
    <row r="114" spans="1:36">
      <c r="A114" s="20" t="str">
        <f>INDEX(raw_data!$A$3:$CR$338,MATCH(data!$B114,raw_data!$F$3:$F$338,0), MATCH(data!A$3,raw_data!$A$3:$CR$3,0))</f>
        <v>RMNCH</v>
      </c>
      <c r="B114" s="22" t="s">
        <v>1164</v>
      </c>
      <c r="C114" s="20" t="str">
        <f>INDEX(raw_data!$A$3:$CR$338,MATCH(data!$B114,raw_data!$F$3:$F$338,0), MATCH(data!C$3,raw_data!$A$3:$CR$3,0))</f>
        <v>Condoms</v>
      </c>
      <c r="D114" s="20" t="str">
        <f>INDEX(raw_data!$A$3:$CR$338,MATCH(data!$B114,raw_data!$F$3:$F$338,0), MATCH(data!D$3,raw_data!$A$3:$CR$3,0))</f>
        <v>1 year</v>
      </c>
      <c r="E114" s="61">
        <f>INDEX(raw_data!$A$3:$CR$338,MATCH(data!$B114,raw_data!$F$3:$F$338,0), MATCH(data!E$3,raw_data!$A$3:$CR$3,0))</f>
        <v>2.280089931692578E-3</v>
      </c>
      <c r="F114" s="61">
        <f>INDEX(raw_data!$A$3:$CR$338,MATCH(data!$B114,raw_data!$F$3:$F$338,0), MATCH(data!F$3,raw_data!$A$3:$CR$3,0))</f>
        <v>0.41298912918336167</v>
      </c>
      <c r="G114" s="61">
        <f t="shared" si="5"/>
        <v>-4.016576604071731E-4</v>
      </c>
      <c r="H114" s="87">
        <f>INDEX(raw_data!$A$3:$CR$338,MATCH(data!$B114,raw_data!$F$3:$F$338,0), MATCH(data!H$3,raw_data!$A$3:$CR$3,0))</f>
        <v>75</v>
      </c>
      <c r="I114" s="87">
        <f>INDEX(raw_data!$A$3:$CR$338,MATCH(data!$B114,raw_data!$F$3:$F$338,0), MATCH(data!I$3,raw_data!$A$3:$CR$3,0))</f>
        <v>6950405.4263097392</v>
      </c>
      <c r="J114" s="87">
        <f>INDEX(raw_data!$A$3:$CR$338,MATCH(data!$B114,raw_data!$F$3:$F$338,0), MATCH(data!J$3,raw_data!$A$3:$CR$3,0))</f>
        <v>9267207.2350796517</v>
      </c>
      <c r="K114" s="61">
        <f>INDEX(raw_data!$A$3:$CR$338,MATCH(data!$B114,raw_data!$F$3:$F$338,0), MATCH(data!K$3,raw_data!$A$3:$CR$3,0))</f>
        <v>3.1413939082449684</v>
      </c>
      <c r="L114" s="20">
        <f>INDEX(raw_data!$A$3:$CR$338,MATCH(data!$B114,raw_data!$F$3:$F$338,0), MATCH(data!L$3,raw_data!$A$3:$CR$3,0))</f>
        <v>0</v>
      </c>
      <c r="M114" s="20">
        <f>INDEX(raw_data!$A$3:$CR$338,MATCH(data!$B114,raw_data!$F$3:$F$338,0), MATCH(data!M$3,raw_data!$A$3:$CR$3,0))</f>
        <v>0</v>
      </c>
      <c r="N114" s="20">
        <f>INDEX(raw_data!$A$3:$CR$338,MATCH(data!$B114,raw_data!$F$3:$F$338,0), MATCH(data!N$3,raw_data!$A$3:$CR$3,0))</f>
        <v>0</v>
      </c>
      <c r="O114" s="20">
        <f>INDEX(raw_data!$A$3:$CR$338,MATCH(data!$B114,raw_data!$F$3:$F$338,0), MATCH(data!O$3,raw_data!$A$3:$CR$3,0))</f>
        <v>0</v>
      </c>
      <c r="P114" s="20">
        <f>INDEX(raw_data!$A$3:$CR$338,MATCH(data!$B114,raw_data!$F$3:$F$338,0), MATCH(data!P$3,raw_data!$A$3:$CR$3,0))</f>
        <v>1</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1</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Stover (2017); PLoS One</v>
      </c>
      <c r="AH114" s="20" t="str">
        <f>INDEX(raw_data!$A$3:$CR$338,MATCH(data!$B114,raw_data!$F$3:$F$338,0), MATCH(data!AH$3,raw_data!$A$3:$CR$3,0))</f>
        <v>Current trend in condom use (for family planning, HIV and STI prevention) continues through to 2030</v>
      </c>
      <c r="AI114" s="61">
        <f t="shared" si="6"/>
        <v>181.12843859487054</v>
      </c>
    </row>
    <row r="115" spans="1:36">
      <c r="A115" s="20" t="str">
        <f>INDEX(raw_data!$A$3:$CR$338,MATCH(data!$B115,raw_data!$F$3:$F$338,0), MATCH(data!A$3,raw_data!$A$3:$CR$3,0))</f>
        <v>RMNCH</v>
      </c>
      <c r="B115" s="22" t="s">
        <v>1178</v>
      </c>
      <c r="C115" s="20" t="str">
        <f>INDEX(raw_data!$A$3:$CR$338,MATCH(data!$B115,raw_data!$F$3:$F$338,0), MATCH(data!C$3,raw_data!$A$3:$CR$3,0))</f>
        <v>Fistula</v>
      </c>
      <c r="D115" s="20" t="str">
        <f>INDEX(raw_data!$A$3:$CR$338,MATCH(data!$B115,raw_data!$F$3:$F$338,0), MATCH(data!D$3,raw_data!$A$3:$CR$3,0))</f>
        <v>1 year</v>
      </c>
      <c r="E115" s="61">
        <f>INDEX(raw_data!$A$3:$CR$338,MATCH(data!$B115,raw_data!$F$3:$F$338,0), MATCH(data!E$3,raw_data!$A$3:$CR$3,0))</f>
        <v>7.0200000000000005</v>
      </c>
      <c r="F115" s="61">
        <f>INDEX(raw_data!$A$3:$CR$338,MATCH(data!$B115,raw_data!$F$3:$F$338,0), MATCH(data!F$3,raw_data!$A$3:$CR$3,0))</f>
        <v>402.61259999999999</v>
      </c>
      <c r="G115" s="61">
        <f t="shared" si="5"/>
        <v>4.4056324675324685</v>
      </c>
      <c r="H115" s="87">
        <f>INDEX(raw_data!$A$3:$CR$338,MATCH(data!$B115,raw_data!$F$3:$F$338,0), MATCH(data!H$3,raw_data!$A$3:$CR$3,0))</f>
        <v>25.8</v>
      </c>
      <c r="I115" s="87">
        <f>INDEX(raw_data!$A$3:$CR$338,MATCH(data!$B115,raw_data!$F$3:$F$338,0), MATCH(data!I$3,raw_data!$A$3:$CR$3,0))</f>
        <v>2637.8436000000006</v>
      </c>
      <c r="J115" s="87">
        <f>INDEX(raw_data!$A$3:$CR$338,MATCH(data!$B115,raw_data!$F$3:$F$338,0), MATCH(data!J$3,raw_data!$A$3:$CR$3,0))</f>
        <v>10224.200000000001</v>
      </c>
      <c r="K115" s="61">
        <f>INDEX(raw_data!$A$3:$CR$338,MATCH(data!$B115,raw_data!$F$3:$F$338,0), MATCH(data!K$3,raw_data!$A$3:$CR$3,0))</f>
        <v>48.704999999999998</v>
      </c>
      <c r="L115" s="20">
        <f>INDEX(raw_data!$A$3:$CR$338,MATCH(data!$B115,raw_data!$F$3:$F$338,0), MATCH(data!L$3,raw_data!$A$3:$CR$3,0))</f>
        <v>3.6</v>
      </c>
      <c r="M115" s="20">
        <f>INDEX(raw_data!$A$3:$CR$338,MATCH(data!$B115,raw_data!$F$3:$F$338,0), MATCH(data!M$3,raw_data!$A$3:$CR$3,0))</f>
        <v>0</v>
      </c>
      <c r="N115" s="20">
        <f>INDEX(raw_data!$A$3:$CR$338,MATCH(data!$B115,raw_data!$F$3:$F$338,0), MATCH(data!N$3,raw_data!$A$3:$CR$3,0))</f>
        <v>0</v>
      </c>
      <c r="O115" s="20">
        <f>INDEX(raw_data!$A$3:$CR$338,MATCH(data!$B115,raw_data!$F$3:$F$338,0), MATCH(data!O$3,raw_data!$A$3:$CR$3,0))</f>
        <v>10.8</v>
      </c>
      <c r="P115" s="20">
        <f>INDEX(raw_data!$A$3:$CR$338,MATCH(data!$B115,raw_data!$F$3:$F$338,0), MATCH(data!P$3,raw_data!$A$3:$CR$3,0))</f>
        <v>1.8</v>
      </c>
      <c r="Q115" s="20">
        <f>INDEX(raw_data!$A$3:$CR$338,MATCH(data!$B115,raw_data!$F$3:$F$338,0), MATCH(data!Q$3,raw_data!$A$3:$CR$3,0))</f>
        <v>0</v>
      </c>
      <c r="R115" s="20">
        <f>INDEX(raw_data!$A$3:$CR$338,MATCH(data!$B115,raw_data!$F$3:$F$338,0), MATCH(data!R$3,raw_data!$A$3:$CR$3,0))</f>
        <v>0</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Epiu (2018); Health Policy Plan</v>
      </c>
      <c r="AH115" s="20" t="str">
        <f>INDEX(raw_data!$A$3:$CR$338,MATCH(data!$B115,raw_data!$F$3:$F$338,0), MATCH(data!AH$3,raw_data!$A$3:$CR$3,0))</f>
        <v>Fistula repair surgery</v>
      </c>
      <c r="AI115" s="61">
        <f t="shared" si="6"/>
        <v>57.352222222222217</v>
      </c>
    </row>
    <row r="116" spans="1:36">
      <c r="A116" s="20" t="str">
        <f>INDEX(raw_data!$A$3:$CR$338,MATCH(data!$B116,raw_data!$F$3:$F$338,0), MATCH(data!A$3,raw_data!$A$3:$CR$3,0))</f>
        <v>RMNCH</v>
      </c>
      <c r="B116" s="22" t="s">
        <v>1192</v>
      </c>
      <c r="C116" s="20" t="str">
        <f>INDEX(raw_data!$A$3:$CR$338,MATCH(data!$B116,raw_data!$F$3:$F$338,0), MATCH(data!C$3,raw_data!$A$3:$CR$3,0))</f>
        <v>Modern contraception: Long-acting injectable hormones</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2309324.7176999999</v>
      </c>
      <c r="J116" s="87">
        <f>INDEX(raw_data!$A$3:$CR$338,MATCH(data!$B116,raw_data!$F$3:$F$338,0), MATCH(data!J$3,raw_data!$A$3:$CR$3,0))</f>
        <v>3167797.9666666663</v>
      </c>
      <c r="K116" s="61">
        <f>INDEX(raw_data!$A$3:$CR$338,MATCH(data!$B116,raw_data!$F$3:$F$338,0), MATCH(data!K$3,raw_data!$A$3:$CR$3,0))</f>
        <v>5.42</v>
      </c>
      <c r="L116" s="20">
        <f>INDEX(raw_data!$A$3:$CR$338,MATCH(data!$B116,raw_data!$F$3:$F$338,0), MATCH(data!L$3,raw_data!$A$3:$CR$3,0))</f>
        <v>0</v>
      </c>
      <c r="M116" s="20">
        <f>INDEX(raw_data!$A$3:$CR$338,MATCH(data!$B116,raw_data!$F$3:$F$338,0), MATCH(data!M$3,raw_data!$A$3:$CR$3,0))</f>
        <v>0</v>
      </c>
      <c r="N116" s="20">
        <f>INDEX(raw_data!$A$3:$CR$338,MATCH(data!$B116,raw_data!$F$3:$F$338,0), MATCH(data!N$3,raw_data!$A$3:$CR$3,0))</f>
        <v>0</v>
      </c>
      <c r="O116" s="20">
        <f>INDEX(raw_data!$A$3:$CR$338,MATCH(data!$B116,raw_data!$F$3:$F$338,0), MATCH(data!O$3,raw_data!$A$3:$CR$3,0))</f>
        <v>10</v>
      </c>
      <c r="P116" s="20">
        <f>INDEX(raw_data!$A$3:$CR$338,MATCH(data!$B116,raw_data!$F$3:$F$338,0), MATCH(data!P$3,raw_data!$A$3:$CR$3,0))</f>
        <v>10</v>
      </c>
      <c r="Q116" s="20">
        <f>INDEX(raw_data!$A$3:$CR$338,MATCH(data!$B116,raw_data!$F$3:$F$338,0), MATCH(data!Q$3,raw_data!$A$3:$CR$3,0))</f>
        <v>0</v>
      </c>
      <c r="R116" s="20">
        <f>INDEX(raw_data!$A$3:$CR$338,MATCH(data!$B116,raw_data!$F$3:$F$338,0), MATCH(data!R$3,raw_data!$A$3:$CR$3,0))</f>
        <v>0</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6">
      <c r="A117" s="20" t="str">
        <f>INDEX(raw_data!$A$3:$CR$338,MATCH(data!$B117,raw_data!$F$3:$F$338,0), MATCH(data!A$3,raw_data!$A$3:$CR$3,0))</f>
        <v>RMNCH</v>
      </c>
      <c r="B117" s="22" t="s">
        <v>1194</v>
      </c>
      <c r="C117" s="20" t="str">
        <f>INDEX(raw_data!$A$3:$CR$338,MATCH(data!$B117,raw_data!$F$3:$F$338,0), MATCH(data!C$3,raw_data!$A$3:$CR$3,0))</f>
        <v>Modern contraception: Intrauterine device (IUD)</v>
      </c>
      <c r="D117" s="20" t="str">
        <f>INDEX(raw_data!$A$3:$CR$338,MATCH(data!$B117,raw_data!$F$3:$F$338,0), MATCH(data!D$3,raw_data!$A$3:$CR$3,0))</f>
        <v>1 year</v>
      </c>
      <c r="E117" s="61">
        <f>INDEX(raw_data!$A$3:$CR$338,MATCH(data!$B117,raw_data!$F$3:$F$338,0), MATCH(data!E$3,raw_data!$A$3:$CR$3,0))</f>
        <v>0.37</v>
      </c>
      <c r="F117" s="61">
        <f>INDEX(raw_data!$A$3:$CR$338,MATCH(data!$B117,raw_data!$F$3:$F$338,0), MATCH(data!F$3,raw_data!$A$3:$CR$3,0))</f>
        <v>-57.170159999999996</v>
      </c>
      <c r="G117" s="61">
        <f t="shared" si="5"/>
        <v>0.74123480519480522</v>
      </c>
      <c r="H117" s="87">
        <f>INDEX(raw_data!$A$3:$CR$338,MATCH(data!$B117,raw_data!$F$3:$F$338,0), MATCH(data!H$3,raw_data!$A$3:$CR$3,0))</f>
        <v>72.900000000000006</v>
      </c>
      <c r="I117" s="87">
        <f>INDEX(raw_data!$A$3:$CR$338,MATCH(data!$B117,raw_data!$F$3:$F$338,0), MATCH(data!I$3,raw_data!$A$3:$CR$3,0))</f>
        <v>205273.30824000004</v>
      </c>
      <c r="J117" s="87">
        <f>INDEX(raw_data!$A$3:$CR$338,MATCH(data!$B117,raw_data!$F$3:$F$338,0), MATCH(data!J$3,raw_data!$A$3:$CR$3,0))</f>
        <v>281582.04148148152</v>
      </c>
      <c r="K117" s="61">
        <f>INDEX(raw_data!$A$3:$CR$338,MATCH(data!$B117,raw_data!$F$3:$F$338,0), MATCH(data!K$3,raw_data!$A$3:$CR$3,0))</f>
        <v>1.66</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10</v>
      </c>
      <c r="P117" s="20">
        <f>INDEX(raw_data!$A$3:$CR$338,MATCH(data!$B117,raw_data!$F$3:$F$338,0), MATCH(data!P$3,raw_data!$A$3:$CR$3,0))</f>
        <v>10</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0</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Babigumira (2012); PLoS One</v>
      </c>
      <c r="AH117" s="20" t="str">
        <f>INDEX(raw_data!$A$3:$CR$338,MATCH(data!$B117,raw_data!$F$3:$F$338,0), MATCH(data!AH$3,raw_data!$A$3:$CR$3,0))</f>
        <v>Universal access to modern contraceptives</v>
      </c>
      <c r="AI117" s="61">
        <f t="shared" si="6"/>
        <v>-154.51394594594595</v>
      </c>
    </row>
    <row r="118" spans="1:36">
      <c r="A118" s="20" t="str">
        <f>INDEX(raw_data!$A$3:$CR$338,MATCH(data!$B118,raw_data!$F$3:$F$338,0), MATCH(data!A$3,raw_data!$A$3:$CR$3,0))</f>
        <v>RMNCH</v>
      </c>
      <c r="B118" s="22" t="s">
        <v>1196</v>
      </c>
      <c r="C118" s="20" t="str">
        <f>INDEX(raw_data!$A$3:$CR$338,MATCH(data!$B118,raw_data!$F$3:$F$338,0), MATCH(data!C$3,raw_data!$A$3:$CR$3,0))</f>
        <v>Modern contraception: Levonorgestrel-releasing implant</v>
      </c>
      <c r="D118" s="20" t="str">
        <f>INDEX(raw_data!$A$3:$CR$338,MATCH(data!$B118,raw_data!$F$3:$F$338,0), MATCH(data!D$3,raw_data!$A$3:$CR$3,0))</f>
        <v>1 year</v>
      </c>
      <c r="E118" s="61">
        <f>INDEX(raw_data!$A$3:$CR$338,MATCH(data!$B118,raw_data!$F$3:$F$338,0), MATCH(data!E$3,raw_data!$A$3:$CR$3,0))</f>
        <v>0.37</v>
      </c>
      <c r="F118" s="61">
        <f>INDEX(raw_data!$A$3:$CR$338,MATCH(data!$B118,raw_data!$F$3:$F$338,0), MATCH(data!F$3,raw_data!$A$3:$CR$3,0))</f>
        <v>-57.170159999999996</v>
      </c>
      <c r="G118" s="61">
        <f t="shared" si="5"/>
        <v>0.74123480519480522</v>
      </c>
      <c r="H118" s="87">
        <f>INDEX(raw_data!$A$3:$CR$338,MATCH(data!$B118,raw_data!$F$3:$F$338,0), MATCH(data!H$3,raw_data!$A$3:$CR$3,0))</f>
        <v>72.900000000000006</v>
      </c>
      <c r="I118" s="87">
        <f>INDEX(raw_data!$A$3:$CR$338,MATCH(data!$B118,raw_data!$F$3:$F$338,0), MATCH(data!I$3,raw_data!$A$3:$CR$3,0))</f>
        <v>51318.327060000011</v>
      </c>
      <c r="J118" s="87">
        <f>INDEX(raw_data!$A$3:$CR$338,MATCH(data!$B118,raw_data!$F$3:$F$338,0), MATCH(data!J$3,raw_data!$A$3:$CR$3,0))</f>
        <v>70395.510370370379</v>
      </c>
      <c r="K118" s="61">
        <f>INDEX(raw_data!$A$3:$CR$338,MATCH(data!$B118,raw_data!$F$3:$F$338,0), MATCH(data!K$3,raw_data!$A$3:$CR$3,0))</f>
        <v>34.6</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10</v>
      </c>
      <c r="P118" s="20">
        <f>INDEX(raw_data!$A$3:$CR$338,MATCH(data!$B118,raw_data!$F$3:$F$338,0), MATCH(data!P$3,raw_data!$A$3:$CR$3,0))</f>
        <v>10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Babigumira (2012); PLoS One</v>
      </c>
      <c r="AH118" s="20" t="str">
        <f>INDEX(raw_data!$A$3:$CR$338,MATCH(data!$B118,raw_data!$F$3:$F$338,0), MATCH(data!AH$3,raw_data!$A$3:$CR$3,0))</f>
        <v>Universal access to modern contraceptives</v>
      </c>
      <c r="AI118" s="61">
        <f t="shared" si="6"/>
        <v>-154.51394594594595</v>
      </c>
    </row>
    <row r="119" spans="1:36">
      <c r="A119" s="20" t="str">
        <f>INDEX(raw_data!$A$3:$CR$338,MATCH(data!$B119,raw_data!$F$3:$F$338,0), MATCH(data!A$3,raw_data!$A$3:$CR$3,0))</f>
        <v>RMNCH</v>
      </c>
      <c r="B119" s="22" t="s">
        <v>1198</v>
      </c>
      <c r="C119" s="20" t="str">
        <f>INDEX(raw_data!$A$3:$CR$338,MATCH(data!$B119,raw_data!$F$3:$F$338,0), MATCH(data!C$3,raw_data!$A$3:$CR$3,0))</f>
        <v>Modern contraception: Female sterilization</v>
      </c>
      <c r="D119" s="20" t="str">
        <f>INDEX(raw_data!$A$3:$CR$338,MATCH(data!$B119,raw_data!$F$3:$F$338,0), MATCH(data!D$3,raw_data!$A$3:$CR$3,0))</f>
        <v>1 year</v>
      </c>
      <c r="E119" s="61">
        <f>INDEX(raw_data!$A$3:$CR$338,MATCH(data!$B119,raw_data!$F$3:$F$338,0), MATCH(data!E$3,raw_data!$A$3:$CR$3,0))</f>
        <v>0.37</v>
      </c>
      <c r="F119" s="61">
        <f>INDEX(raw_data!$A$3:$CR$338,MATCH(data!$B119,raw_data!$F$3:$F$338,0), MATCH(data!F$3,raw_data!$A$3:$CR$3,0))</f>
        <v>-57.170159999999996</v>
      </c>
      <c r="G119" s="61">
        <f t="shared" si="5"/>
        <v>0.74123480519480522</v>
      </c>
      <c r="H119" s="87">
        <f>INDEX(raw_data!$A$3:$CR$338,MATCH(data!$B119,raw_data!$F$3:$F$338,0), MATCH(data!H$3,raw_data!$A$3:$CR$3,0))</f>
        <v>72.900000000000006</v>
      </c>
      <c r="I119" s="87">
        <f>INDEX(raw_data!$A$3:$CR$338,MATCH(data!$B119,raw_data!$F$3:$F$338,0), MATCH(data!I$3,raw_data!$A$3:$CR$3,0))</f>
        <v>256591.63530000002</v>
      </c>
      <c r="J119" s="87">
        <f>INDEX(raw_data!$A$3:$CR$338,MATCH(data!$B119,raw_data!$F$3:$F$338,0), MATCH(data!J$3,raw_data!$A$3:$CR$3,0))</f>
        <v>351977.55185185187</v>
      </c>
      <c r="K119" s="61">
        <f>INDEX(raw_data!$A$3:$CR$338,MATCH(data!$B119,raw_data!$F$3:$F$338,0), MATCH(data!K$3,raw_data!$A$3:$CR$3,0))</f>
        <v>4.95</v>
      </c>
      <c r="L119" s="20">
        <f>INDEX(raw_data!$A$3:$CR$338,MATCH(data!$B119,raw_data!$F$3:$F$338,0), MATCH(data!L$3,raw_data!$A$3:$CR$3,0))</f>
        <v>60</v>
      </c>
      <c r="M119" s="20">
        <f>INDEX(raw_data!$A$3:$CR$338,MATCH(data!$B119,raw_data!$F$3:$F$338,0), MATCH(data!M$3,raw_data!$A$3:$CR$3,0))</f>
        <v>80</v>
      </c>
      <c r="N119" s="20">
        <f>INDEX(raw_data!$A$3:$CR$338,MATCH(data!$B119,raw_data!$F$3:$F$338,0), MATCH(data!N$3,raw_data!$A$3:$CR$3,0))</f>
        <v>0</v>
      </c>
      <c r="O119" s="20">
        <f>INDEX(raw_data!$A$3:$CR$338,MATCH(data!$B119,raw_data!$F$3:$F$338,0), MATCH(data!O$3,raw_data!$A$3:$CR$3,0))</f>
        <v>18</v>
      </c>
      <c r="P119" s="20">
        <f>INDEX(raw_data!$A$3:$CR$338,MATCH(data!$B119,raw_data!$F$3:$F$338,0), MATCH(data!P$3,raw_data!$A$3:$CR$3,0))</f>
        <v>42</v>
      </c>
      <c r="Q119" s="20">
        <f>INDEX(raw_data!$A$3:$CR$338,MATCH(data!$B119,raw_data!$F$3:$F$338,0), MATCH(data!Q$3,raw_data!$A$3:$CR$3,0))</f>
        <v>2.5</v>
      </c>
      <c r="R119" s="20">
        <f>INDEX(raw_data!$A$3:$CR$338,MATCH(data!$B119,raw_data!$F$3:$F$338,0), MATCH(data!R$3,raw_data!$A$3:$CR$3,0))</f>
        <v>2.5</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Babigumira (2012); PLoS One</v>
      </c>
      <c r="AH119" s="20" t="str">
        <f>INDEX(raw_data!$A$3:$CR$338,MATCH(data!$B119,raw_data!$F$3:$F$338,0), MATCH(data!AH$3,raw_data!$A$3:$CR$3,0))</f>
        <v>Universal access to modern contraceptives</v>
      </c>
      <c r="AI119" s="61">
        <f t="shared" si="6"/>
        <v>-154.51394594594595</v>
      </c>
    </row>
    <row r="120" spans="1:36">
      <c r="A120" s="20" t="str">
        <f>INDEX(raw_data!$A$3:$CR$338,MATCH(data!$B120,raw_data!$F$3:$F$338,0), MATCH(data!A$3,raw_data!$A$3:$CR$3,0))</f>
        <v>RMNCH</v>
      </c>
      <c r="B120" s="22" t="s">
        <v>1200</v>
      </c>
      <c r="C120" s="20" t="str">
        <f>INDEX(raw_data!$A$3:$CR$338,MATCH(data!$B120,raw_data!$F$3:$F$338,0), MATCH(data!C$3,raw_data!$A$3:$CR$3,0))</f>
        <v>Modern contraception: Male sterilization</v>
      </c>
      <c r="D120" s="20" t="str">
        <f>INDEX(raw_data!$A$3:$CR$338,MATCH(data!$B120,raw_data!$F$3:$F$338,0), MATCH(data!D$3,raw_data!$A$3:$CR$3,0))</f>
        <v>1 year</v>
      </c>
      <c r="E120" s="61">
        <f>INDEX(raw_data!$A$3:$CR$338,MATCH(data!$B120,raw_data!$F$3:$F$338,0), MATCH(data!E$3,raw_data!$A$3:$CR$3,0))</f>
        <v>0.37</v>
      </c>
      <c r="F120" s="61">
        <f>INDEX(raw_data!$A$3:$CR$338,MATCH(data!$B120,raw_data!$F$3:$F$338,0), MATCH(data!F$3,raw_data!$A$3:$CR$3,0))</f>
        <v>-57.170159999999996</v>
      </c>
      <c r="G120" s="61">
        <f t="shared" si="5"/>
        <v>0.74123480519480522</v>
      </c>
      <c r="H120" s="87">
        <f>INDEX(raw_data!$A$3:$CR$338,MATCH(data!$B120,raw_data!$F$3:$F$338,0), MATCH(data!H$3,raw_data!$A$3:$CR$3,0))</f>
        <v>72.900000000000006</v>
      </c>
      <c r="I120" s="87">
        <f>INDEX(raw_data!$A$3:$CR$338,MATCH(data!$B120,raw_data!$F$3:$F$338,0), MATCH(data!I$3,raw_data!$A$3:$CR$3,0))</f>
        <v>234679.88115000003</v>
      </c>
      <c r="J120" s="87">
        <f>INDEX(raw_data!$A$3:$CR$338,MATCH(data!$B120,raw_data!$F$3:$F$338,0), MATCH(data!J$3,raw_data!$A$3:$CR$3,0))</f>
        <v>321920.27592592593</v>
      </c>
      <c r="K120" s="61">
        <f>INDEX(raw_data!$A$3:$CR$338,MATCH(data!$B120,raw_data!$F$3:$F$338,0), MATCH(data!K$3,raw_data!$A$3:$CR$3,0))</f>
        <v>8.379999999999999</v>
      </c>
      <c r="L120" s="20">
        <f>INDEX(raw_data!$A$3:$CR$338,MATCH(data!$B120,raw_data!$F$3:$F$338,0), MATCH(data!L$3,raw_data!$A$3:$CR$3,0))</f>
        <v>60</v>
      </c>
      <c r="M120" s="20">
        <f>INDEX(raw_data!$A$3:$CR$338,MATCH(data!$B120,raw_data!$F$3:$F$338,0), MATCH(data!M$3,raw_data!$A$3:$CR$3,0))</f>
        <v>80</v>
      </c>
      <c r="N120" s="20">
        <f>INDEX(raw_data!$A$3:$CR$338,MATCH(data!$B120,raw_data!$F$3:$F$338,0), MATCH(data!N$3,raw_data!$A$3:$CR$3,0))</f>
        <v>0</v>
      </c>
      <c r="O120" s="20">
        <f>INDEX(raw_data!$A$3:$CR$338,MATCH(data!$B120,raw_data!$F$3:$F$338,0), MATCH(data!O$3,raw_data!$A$3:$CR$3,0))</f>
        <v>18</v>
      </c>
      <c r="P120" s="20">
        <f>INDEX(raw_data!$A$3:$CR$338,MATCH(data!$B120,raw_data!$F$3:$F$338,0), MATCH(data!P$3,raw_data!$A$3:$CR$3,0))</f>
        <v>42</v>
      </c>
      <c r="Q120" s="20">
        <f>INDEX(raw_data!$A$3:$CR$338,MATCH(data!$B120,raw_data!$F$3:$F$338,0), MATCH(data!Q$3,raw_data!$A$3:$CR$3,0))</f>
        <v>2.5</v>
      </c>
      <c r="R120" s="20">
        <f>INDEX(raw_data!$A$3:$CR$338,MATCH(data!$B120,raw_data!$F$3:$F$338,0), MATCH(data!R$3,raw_data!$A$3:$CR$3,0))</f>
        <v>2.5</v>
      </c>
      <c r="S120" s="20">
        <f>INDEX(raw_data!$A$3:$CR$338,MATCH(data!$B120,raw_data!$F$3:$F$338,0), MATCH(data!S$3,raw_data!$A$3:$CR$3,0))</f>
        <v>0</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Babigumira (2012); PLoS One</v>
      </c>
      <c r="AH120" s="20" t="str">
        <f>INDEX(raw_data!$A$3:$CR$338,MATCH(data!$B120,raw_data!$F$3:$F$338,0), MATCH(data!AH$3,raw_data!$A$3:$CR$3,0))</f>
        <v>Universal access to modern contraceptives</v>
      </c>
      <c r="AI120" s="61">
        <f t="shared" si="6"/>
        <v>-154.51394594594595</v>
      </c>
    </row>
    <row r="121" spans="1:36">
      <c r="A121" s="20" t="str">
        <f>INDEX(raw_data!$A$3:$CR$338,MATCH(data!$B121,raw_data!$F$3:$F$338,0), MATCH(data!A$3,raw_data!$A$3:$CR$3,0))</f>
        <v>RMNCH</v>
      </c>
      <c r="B121" s="22" t="s">
        <v>1204</v>
      </c>
      <c r="C121" s="20" t="str">
        <f>INDEX(raw_data!$A$3:$CR$338,MATCH(data!$B121,raw_data!$F$3:$F$338,0), MATCH(data!C$3,raw_data!$A$3:$CR$3,0))</f>
        <v>Daily iron and folic acid supplementation (pregnant women)</v>
      </c>
      <c r="D121" s="20" t="str">
        <f>INDEX(raw_data!$A$3:$CR$338,MATCH(data!$B121,raw_data!$F$3:$F$338,0), MATCH(data!D$3,raw_data!$A$3:$CR$3,0))</f>
        <v>1 year</v>
      </c>
      <c r="E121" s="61">
        <f>INDEX(raw_data!$A$3:$CR$338,MATCH(data!$B121,raw_data!$F$3:$F$338,0), MATCH(data!E$3,raw_data!$A$3:$CR$3,0))</f>
        <v>0.18999999999999997</v>
      </c>
      <c r="F121" s="61">
        <f>INDEX(raw_data!$A$3:$CR$338,MATCH(data!$B121,raw_data!$F$3:$F$338,0), MATCH(data!F$3,raw_data!$A$3:$CR$3,0))</f>
        <v>22.630091548478845</v>
      </c>
      <c r="G121" s="61">
        <f t="shared" si="5"/>
        <v>4.3051353581306184E-2</v>
      </c>
      <c r="H121" s="87">
        <f>INDEX(raw_data!$A$3:$CR$338,MATCH(data!$B121,raw_data!$F$3:$F$338,0), MATCH(data!H$3,raw_data!$A$3:$CR$3,0))</f>
        <v>82.666669999999996</v>
      </c>
      <c r="I121" s="87">
        <f>INDEX(raw_data!$A$3:$CR$338,MATCH(data!$B121,raw_data!$F$3:$F$338,0), MATCH(data!I$3,raw_data!$A$3:$CR$3,0))</f>
        <v>2127617.2406211477</v>
      </c>
      <c r="J121" s="87">
        <f>INDEX(raw_data!$A$3:$CR$338,MATCH(data!$B121,raw_data!$F$3:$F$338,0), MATCH(data!J$3,raw_data!$A$3:$CR$3,0))</f>
        <v>2573730.4292299999</v>
      </c>
      <c r="K121" s="61">
        <f>INDEX(raw_data!$A$3:$CR$338,MATCH(data!$B121,raw_data!$F$3:$F$338,0), MATCH(data!K$3,raw_data!$A$3:$CR$3,0))</f>
        <v>1.512</v>
      </c>
      <c r="L121" s="20">
        <f>INDEX(raw_data!$A$3:$CR$338,MATCH(data!$B121,raw_data!$F$3:$F$338,0), MATCH(data!L$3,raw_data!$A$3:$CR$3,0))</f>
        <v>0</v>
      </c>
      <c r="M121" s="20">
        <f>INDEX(raw_data!$A$3:$CR$338,MATCH(data!$B121,raw_data!$F$3:$F$338,0), MATCH(data!M$3,raw_data!$A$3:$CR$3,0))</f>
        <v>0</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4</v>
      </c>
      <c r="Q121" s="20">
        <f>INDEX(raw_data!$A$3:$CR$338,MATCH(data!$B121,raw_data!$F$3:$F$338,0), MATCH(data!Q$3,raw_data!$A$3:$CR$3,0))</f>
        <v>0</v>
      </c>
      <c r="R121" s="20">
        <f>INDEX(raw_data!$A$3:$CR$338,MATCH(data!$B121,raw_data!$F$3:$F$338,0), MATCH(data!R$3,raw_data!$A$3:$CR$3,0))</f>
        <v>0</v>
      </c>
      <c r="S121" s="20">
        <f>INDEX(raw_data!$A$3:$CR$338,MATCH(data!$B121,raw_data!$F$3:$F$338,0), MATCH(data!S$3,raw_data!$A$3:$CR$3,0))</f>
        <v>4</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WHO-CHOICE</v>
      </c>
      <c r="AH121" s="20" t="str">
        <f>INDEX(raw_data!$A$3:$CR$338,MATCH(data!$B121,raw_data!$F$3:$F$338,0), MATCH(data!AH$3,raw_data!$A$3:$CR$3,0))</f>
        <v/>
      </c>
      <c r="AI121" s="61">
        <f t="shared" si="6"/>
        <v>119.10574499199393</v>
      </c>
    </row>
    <row r="122" spans="1:36">
      <c r="A122" s="20" t="str">
        <f>INDEX(raw_data!$A$3:$CR$338,MATCH(data!$B122,raw_data!$F$3:$F$338,0), MATCH(data!A$3,raw_data!$A$3:$CR$3,0))</f>
        <v>Nutrition</v>
      </c>
      <c r="B122" s="22" t="s">
        <v>1214</v>
      </c>
      <c r="C122" s="20" t="str">
        <f>INDEX(raw_data!$A$3:$CR$338,MATCH(data!$B122,raw_data!$F$3:$F$338,0), MATCH(data!C$3,raw_data!$A$3:$CR$3,0))</f>
        <v>Iron fortification</v>
      </c>
      <c r="D122" s="20" t="str">
        <f>INDEX(raw_data!$A$3:$CR$338,MATCH(data!$B122,raw_data!$F$3:$F$338,0), MATCH(data!D$3,raw_data!$A$3:$CR$3,0))</f>
        <v>1 year</v>
      </c>
      <c r="E122" s="61">
        <f>INDEX(raw_data!$A$3:$CR$338,MATCH(data!$B122,raw_data!$F$3:$F$338,0), MATCH(data!E$3,raw_data!$A$3:$CR$3,0))</f>
        <v>2.0435627821364277E-3</v>
      </c>
      <c r="F122" s="61">
        <f>INDEX(raw_data!$A$3:$CR$338,MATCH(data!$B122,raw_data!$F$3:$F$338,0), MATCH(data!F$3,raw_data!$A$3:$CR$3,0))</f>
        <v>2.2696920375491543E-2</v>
      </c>
      <c r="G122" s="61">
        <f t="shared" si="5"/>
        <v>1.8961801822955735E-3</v>
      </c>
      <c r="H122" s="87">
        <f>INDEX(raw_data!$A$3:$CR$338,MATCH(data!$B122,raw_data!$F$3:$F$338,0), MATCH(data!H$3,raw_data!$A$3:$CR$3,0))</f>
        <v>60</v>
      </c>
      <c r="I122" s="87">
        <f>INDEX(raw_data!$A$3:$CR$338,MATCH(data!$B122,raw_data!$F$3:$F$338,0), MATCH(data!I$3,raw_data!$A$3:$CR$3,0))</f>
        <v>24950160</v>
      </c>
      <c r="J122" s="87">
        <f>INDEX(raw_data!$A$3:$CR$338,MATCH(data!$B122,raw_data!$F$3:$F$338,0), MATCH(data!J$3,raw_data!$A$3:$CR$3,0))</f>
        <v>41583600</v>
      </c>
      <c r="K122" s="61">
        <f>INDEX(raw_data!$A$3:$CR$338,MATCH(data!$B122,raw_data!$F$3:$F$338,0), MATCH(data!K$3,raw_data!$A$3:$CR$3,0))</f>
        <v>4.6981823085344113E-2</v>
      </c>
      <c r="L122" s="20">
        <f>INDEX(raw_data!$A$3:$CR$338,MATCH(data!$B122,raw_data!$F$3:$F$338,0), MATCH(data!L$3,raw_data!$A$3:$CR$3,0))</f>
        <v>0</v>
      </c>
      <c r="M122" s="20">
        <f>INDEX(raw_data!$A$3:$CR$338,MATCH(data!$B122,raw_data!$F$3:$F$338,0), MATCH(data!M$3,raw_data!$A$3:$CR$3,0))</f>
        <v>0</v>
      </c>
      <c r="N122" s="20">
        <f>INDEX(raw_data!$A$3:$CR$338,MATCH(data!$B122,raw_data!$F$3:$F$338,0), MATCH(data!N$3,raw_data!$A$3:$CR$3,0))</f>
        <v>0</v>
      </c>
      <c r="O122" s="20">
        <f>INDEX(raw_data!$A$3:$CR$338,MATCH(data!$B122,raw_data!$F$3:$F$338,0), MATCH(data!O$3,raw_data!$A$3:$CR$3,0))</f>
        <v>0</v>
      </c>
      <c r="P122" s="20">
        <f>INDEX(raw_data!$A$3:$CR$338,MATCH(data!$B122,raw_data!$F$3:$F$338,0), MATCH(data!P$3,raw_data!$A$3:$CR$3,0))</f>
        <v>0</v>
      </c>
      <c r="Q122" s="20">
        <f>INDEX(raw_data!$A$3:$CR$338,MATCH(data!$B122,raw_data!$F$3:$F$338,0), MATCH(data!Q$3,raw_data!$A$3:$CR$3,0))</f>
        <v>0</v>
      </c>
      <c r="R122" s="20">
        <f>INDEX(raw_data!$A$3:$CR$338,MATCH(data!$B122,raw_data!$F$3:$F$338,0), MATCH(data!R$3,raw_data!$A$3:$CR$3,0))</f>
        <v>0</v>
      </c>
      <c r="S122" s="20">
        <f>INDEX(raw_data!$A$3:$CR$338,MATCH(data!$B122,raw_data!$F$3:$F$338,0), MATCH(data!S$3,raw_data!$A$3:$CR$3,0))</f>
        <v>0</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Baltussen et al. (2004)</v>
      </c>
      <c r="AH122" s="20" t="str">
        <f>INDEX(raw_data!$A$3:$CR$338,MATCH(data!$B122,raw_data!$F$3:$F$338,0), MATCH(data!AH$3,raw_data!$A$3:$CR$3,0))</f>
        <v>Iron fortification 80-95%</v>
      </c>
      <c r="AI122" s="61">
        <f t="shared" si="6"/>
        <v>11.106544205000256</v>
      </c>
    </row>
    <row r="123" spans="1:36">
      <c r="A123" s="20" t="str">
        <f>INDEX(raw_data!$A$3:$CR$338,MATCH(data!$B123,raw_data!$F$3:$F$338,0), MATCH(data!A$3,raw_data!$A$3:$CR$3,0))</f>
        <v>TB</v>
      </c>
      <c r="B123" s="22" t="s">
        <v>1256</v>
      </c>
      <c r="C123" s="20" t="str">
        <f>INDEX(raw_data!$A$3:$CR$338,MATCH(data!$B123,raw_data!$F$3:$F$338,0), MATCH(data!C$3,raw_data!$A$3:$CR$3,0))</f>
        <v>Xpert test (Specific cases - HIV +ve, known contact of MDR-TB cases, retreatment cases)</v>
      </c>
      <c r="D123" s="20" t="str">
        <f>INDEX(raw_data!$A$3:$CR$338,MATCH(data!$B123,raw_data!$F$3:$F$338,0), MATCH(data!D$3,raw_data!$A$3:$CR$3,0))</f>
        <v>1 year</v>
      </c>
      <c r="E123" s="61">
        <f>INDEX(raw_data!$A$3:$CR$338,MATCH(data!$B123,raw_data!$F$3:$F$338,0), MATCH(data!E$3,raw_data!$A$3:$CR$3,0))</f>
        <v>7.6931573113218129E-3</v>
      </c>
      <c r="F123" s="61">
        <f>INDEX(raw_data!$A$3:$CR$338,MATCH(data!$B123,raw_data!$F$3:$F$338,0), MATCH(data!F$3,raw_data!$A$3:$CR$3,0))</f>
        <v>0.57613663025235329</v>
      </c>
      <c r="G123" s="61">
        <f t="shared" si="5"/>
        <v>3.9520103616312073E-3</v>
      </c>
      <c r="H123" s="87">
        <f>INDEX(raw_data!$A$3:$CR$338,MATCH(data!$B123,raw_data!$F$3:$F$338,0), MATCH(data!H$3,raw_data!$A$3:$CR$3,0))</f>
        <v>90</v>
      </c>
      <c r="I123" s="87">
        <f>INDEX(raw_data!$A$3:$CR$338,MATCH(data!$B123,raw_data!$F$3:$F$338,0), MATCH(data!I$3,raw_data!$A$3:$CR$3,0))</f>
        <v>340093.24763</v>
      </c>
      <c r="J123" s="87">
        <f>INDEX(raw_data!$A$3:$CR$338,MATCH(data!$B123,raw_data!$F$3:$F$338,0), MATCH(data!J$3,raw_data!$A$3:$CR$3,0))</f>
        <v>377881.38625555555</v>
      </c>
      <c r="K123" s="61">
        <f>INDEX(raw_data!$A$3:$CR$338,MATCH(data!$B123,raw_data!$F$3:$F$338,0), MATCH(data!K$3,raw_data!$A$3:$CR$3,0))</f>
        <v>11.523430669768448</v>
      </c>
      <c r="L123" s="20">
        <f>INDEX(raw_data!$A$3:$CR$338,MATCH(data!$B123,raw_data!$F$3:$F$338,0), MATCH(data!L$3,raw_data!$A$3:$CR$3,0))</f>
        <v>0</v>
      </c>
      <c r="M123" s="20">
        <f>INDEX(raw_data!$A$3:$CR$338,MATCH(data!$B123,raw_data!$F$3:$F$338,0), MATCH(data!M$3,raw_data!$A$3:$CR$3,0))</f>
        <v>0</v>
      </c>
      <c r="N123" s="20">
        <f>INDEX(raw_data!$A$3:$CR$338,MATCH(data!$B123,raw_data!$F$3:$F$338,0), MATCH(data!N$3,raw_data!$A$3:$CR$3,0))</f>
        <v>0</v>
      </c>
      <c r="O123" s="20">
        <f>INDEX(raw_data!$A$3:$CR$338,MATCH(data!$B123,raw_data!$F$3:$F$338,0), MATCH(data!O$3,raw_data!$A$3:$CR$3,0))</f>
        <v>0</v>
      </c>
      <c r="P123" s="20">
        <f>INDEX(raw_data!$A$3:$CR$338,MATCH(data!$B123,raw_data!$F$3:$F$338,0), MATCH(data!P$3,raw_data!$A$3:$CR$3,0))</f>
        <v>0</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0.3</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Tesfaye (2017); BMC Infect Dis</v>
      </c>
      <c r="AH123" s="20" t="str">
        <f>INDEX(raw_data!$A$3:$CR$338,MATCH(data!$B123,raw_data!$F$3:$F$338,0),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23" s="61">
        <f t="shared" si="6"/>
        <v>74.889490353260882</v>
      </c>
    </row>
    <row r="124" spans="1:36">
      <c r="A124" s="20" t="str">
        <f>INDEX(raw_data!$A$3:$CR$338,MATCH(data!$B124,raw_data!$F$3:$F$338,0), MATCH(data!A$3,raw_data!$A$3:$CR$3,0))</f>
        <v>HIV &amp; STIs</v>
      </c>
      <c r="B124" s="22" t="s">
        <v>1266</v>
      </c>
      <c r="C124" s="20" t="str">
        <f>INDEX(raw_data!$A$3:$CR$338,MATCH(data!$B124,raw_data!$F$3:$F$338,0), MATCH(data!C$3,raw_data!$A$3:$CR$3,0))</f>
        <v>ART (Second-Line Treatment) for adults without intensive monitoring</v>
      </c>
      <c r="D124" s="20" t="str">
        <f>INDEX(raw_data!$A$3:$CR$338,MATCH(data!$B124,raw_data!$F$3:$F$338,0), MATCH(data!D$3,raw_data!$A$3:$CR$3,0))</f>
        <v>1 Year</v>
      </c>
      <c r="E124" s="61">
        <f>INDEX(raw_data!$A$3:$CR$338,MATCH(data!$B124,raw_data!$F$3:$F$338,0), MATCH(data!E$3,raw_data!$A$3:$CR$3,0))</f>
        <v>0.58924871487558783</v>
      </c>
      <c r="F124" s="61">
        <f>INDEX(raw_data!$A$3:$CR$338,MATCH(data!$B124,raw_data!$F$3:$F$338,0), MATCH(data!F$3,raw_data!$A$3:$CR$3,0))</f>
        <v>652.70283424503737</v>
      </c>
      <c r="G124" s="61">
        <f t="shared" si="5"/>
        <v>-3.6490813776246549</v>
      </c>
      <c r="H124" s="87">
        <f>INDEX(raw_data!$A$3:$CR$338,MATCH(data!$B124,raw_data!$F$3:$F$338,0), MATCH(data!H$3,raw_data!$A$3:$CR$3,0))</f>
        <v>83.362224192207563</v>
      </c>
      <c r="I124" s="87">
        <f>INDEX(raw_data!$A$3:$CR$338,MATCH(data!$B124,raw_data!$F$3:$F$338,0), MATCH(data!I$3,raw_data!$A$3:$CR$3,0))</f>
        <v>354673.76456400001</v>
      </c>
      <c r="J124" s="87">
        <f>INDEX(raw_data!$A$3:$CR$338,MATCH(data!$B124,raw_data!$F$3:$F$338,0), MATCH(data!J$3,raw_data!$A$3:$CR$3,0))</f>
        <v>425461.01426736382</v>
      </c>
      <c r="K124" s="61">
        <f>INDEX(raw_data!$A$3:$CR$338,MATCH(data!$B124,raw_data!$F$3:$F$338,0), MATCH(data!K$3,raw_data!$A$3:$CR$3,0))</f>
        <v>1066.27</v>
      </c>
      <c r="L124" s="20">
        <f>INDEX(raw_data!$A$3:$CR$338,MATCH(data!$B124,raw_data!$F$3:$F$338,0), MATCH(data!L$3,raw_data!$A$3:$CR$3,0))</f>
        <v>0</v>
      </c>
      <c r="M124" s="20">
        <f>INDEX(raw_data!$A$3:$CR$338,MATCH(data!$B124,raw_data!$F$3:$F$338,0), MATCH(data!M$3,raw_data!$A$3:$CR$3,0))</f>
        <v>7</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3</v>
      </c>
      <c r="Q124" s="20">
        <f>INDEX(raw_data!$A$3:$CR$338,MATCH(data!$B124,raw_data!$F$3:$F$338,0), MATCH(data!Q$3,raw_data!$A$3:$CR$3,0))</f>
        <v>0</v>
      </c>
      <c r="R124" s="20">
        <f>INDEX(raw_data!$A$3:$CR$338,MATCH(data!$B124,raw_data!$F$3:$F$338,0), MATCH(data!R$3,raw_data!$A$3:$CR$3,0))</f>
        <v>0.75</v>
      </c>
      <c r="S124" s="20">
        <f>INDEX(raw_data!$A$3:$CR$338,MATCH(data!$B124,raw_data!$F$3:$F$338,0), MATCH(data!S$3,raw_data!$A$3:$CR$3,0))</f>
        <v>0.75</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0</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Hogan et al. (2005)</v>
      </c>
      <c r="AH124" s="20" t="str">
        <f>INDEX(raw_data!$A$3:$CR$338,MATCH(data!$B124,raw_data!$F$3:$F$338,0), MATCH(data!AH$3,raw_data!$A$3:$CR$3,0))</f>
        <v>No intensive monitoring, first and second line drugs (ANC coverage level) - monthly contact</v>
      </c>
      <c r="AI124" s="61">
        <f t="shared" si="6"/>
        <v>1107.6864790156515</v>
      </c>
    </row>
    <row r="125" spans="1:36">
      <c r="A125" s="20" t="str">
        <f>INDEX(raw_data!$A$3:$CR$338,MATCH(data!$B125,raw_data!$F$3:$F$338,0), MATCH(data!A$3,raw_data!$A$3:$CR$3,0))</f>
        <v>HIV &amp; STIs</v>
      </c>
      <c r="B125" s="22" t="s">
        <v>1272</v>
      </c>
      <c r="C125" s="20" t="str">
        <f>INDEX(raw_data!$A$3:$CR$338,MATCH(data!$B125,raw_data!$F$3:$F$338,0), MATCH(data!C$3,raw_data!$A$3:$CR$3,0))</f>
        <v>ART (Second-Line Treatment) for adults with intensive monitoring</v>
      </c>
      <c r="D125" s="20" t="str">
        <f>INDEX(raw_data!$A$3:$CR$338,MATCH(data!$B125,raw_data!$F$3:$F$338,0), MATCH(data!D$3,raw_data!$A$3:$CR$3,0))</f>
        <v>1 Year</v>
      </c>
      <c r="E125" s="61">
        <f>INDEX(raw_data!$A$3:$CR$338,MATCH(data!$B125,raw_data!$F$3:$F$338,0), MATCH(data!E$3,raw_data!$A$3:$CR$3,0))</f>
        <v>0.64449078189517417</v>
      </c>
      <c r="F125" s="61">
        <f>INDEX(raw_data!$A$3:$CR$338,MATCH(data!$B125,raw_data!$F$3:$F$338,0), MATCH(data!F$3,raw_data!$A$3:$CR$3,0))</f>
        <v>704.54168228656897</v>
      </c>
      <c r="G125" s="61">
        <f t="shared" si="5"/>
        <v>-3.93045520697865</v>
      </c>
      <c r="H125" s="87">
        <f>INDEX(raw_data!$A$3:$CR$338,MATCH(data!$B125,raw_data!$F$3:$F$338,0), MATCH(data!H$3,raw_data!$A$3:$CR$3,0))</f>
        <v>83.362224192207563</v>
      </c>
      <c r="I125" s="87">
        <f>INDEX(raw_data!$A$3:$CR$338,MATCH(data!$B125,raw_data!$F$3:$F$338,0), MATCH(data!I$3,raw_data!$A$3:$CR$3,0))</f>
        <v>354673.76456400001</v>
      </c>
      <c r="J125" s="87">
        <f>INDEX(raw_data!$A$3:$CR$338,MATCH(data!$B125,raw_data!$F$3:$F$338,0), MATCH(data!J$3,raw_data!$A$3:$CR$3,0))</f>
        <v>425461.01426736382</v>
      </c>
      <c r="K125" s="61">
        <f>INDEX(raw_data!$A$3:$CR$338,MATCH(data!$B125,raw_data!$F$3:$F$338,0), MATCH(data!K$3,raw_data!$A$3:$CR$3,0))</f>
        <v>1574.27</v>
      </c>
      <c r="L125" s="20">
        <f>INDEX(raw_data!$A$3:$CR$338,MATCH(data!$B125,raw_data!$F$3:$F$338,0), MATCH(data!L$3,raw_data!$A$3:$CR$3,0))</f>
        <v>4.5</v>
      </c>
      <c r="M125" s="20">
        <f>INDEX(raw_data!$A$3:$CR$338,MATCH(data!$B125,raw_data!$F$3:$F$338,0), MATCH(data!M$3,raw_data!$A$3:$CR$3,0))</f>
        <v>7.5</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6</v>
      </c>
      <c r="Q125" s="20">
        <f>INDEX(raw_data!$A$3:$CR$338,MATCH(data!$B125,raw_data!$F$3:$F$338,0), MATCH(data!Q$3,raw_data!$A$3:$CR$3,0))</f>
        <v>0</v>
      </c>
      <c r="R125" s="20">
        <f>INDEX(raw_data!$A$3:$CR$338,MATCH(data!$B125,raw_data!$F$3:$F$338,0), MATCH(data!R$3,raw_data!$A$3:$CR$3,0))</f>
        <v>0.75</v>
      </c>
      <c r="S125" s="20">
        <f>INDEX(raw_data!$A$3:$CR$338,MATCH(data!$B125,raw_data!$F$3:$F$338,0), MATCH(data!S$3,raw_data!$A$3:$CR$3,0))</f>
        <v>0.75</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0</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Hogan et al. (2005)</v>
      </c>
      <c r="AH125" s="20" t="str">
        <f>INDEX(raw_data!$A$3:$CR$338,MATCH(data!$B125,raw_data!$F$3:$F$338,0), MATCH(data!AH$3,raw_data!$A$3:$CR$3,0))</f>
        <v>Intensive monitoring, first and second line drugs (ANC coverage level) - weekly contact</v>
      </c>
      <c r="AI125" s="61">
        <f t="shared" si="6"/>
        <v>1093.1757320326763</v>
      </c>
    </row>
    <row r="126" spans="1:36">
      <c r="A126" s="20" t="str">
        <f>INDEX(raw_data!$A$3:$CR$338,MATCH(data!$B126,raw_data!$F$3:$F$338,0), MATCH(data!A$3,raw_data!$A$3:$CR$3,0))</f>
        <v>Nutrition</v>
      </c>
      <c r="B126" s="22" t="s">
        <v>1298</v>
      </c>
      <c r="C126" s="20" t="str">
        <f>INDEX(raw_data!$A$3:$CR$338,MATCH(data!$B126,raw_data!$F$3:$F$338,0), MATCH(data!C$3,raw_data!$A$3:$CR$3,0))</f>
        <v>Community management of nutrition in under-5 - micronutrient powder</v>
      </c>
      <c r="D126" s="20" t="str">
        <f>INDEX(raw_data!$A$3:$CR$338,MATCH(data!$B126,raw_data!$F$3:$F$338,0), MATCH(data!D$3,raw_data!$A$3:$CR$3,0))</f>
        <v>1 year</v>
      </c>
      <c r="E126" s="61">
        <f>INDEX(raw_data!$A$3:$CR$338,MATCH(data!$B126,raw_data!$F$3:$F$338,0), MATCH(data!E$3,raw_data!$A$3:$CR$3,0))</f>
        <v>2.8E-3</v>
      </c>
      <c r="F126" s="61">
        <f>INDEX(raw_data!$A$3:$CR$338,MATCH(data!$B126,raw_data!$F$3:$F$338,0), MATCH(data!F$3,raw_data!$A$3:$CR$3,0))</f>
        <v>10.6821</v>
      </c>
      <c r="G126" s="61">
        <f t="shared" si="5"/>
        <v>-6.6564285714285715E-2</v>
      </c>
      <c r="H126" s="87">
        <f>INDEX(raw_data!$A$3:$CR$338,MATCH(data!$B126,raw_data!$F$3:$F$338,0), MATCH(data!H$3,raw_data!$A$3:$CR$3,0))</f>
        <v>95</v>
      </c>
      <c r="I126" s="87">
        <f>INDEX(raw_data!$A$3:$CR$338,MATCH(data!$B126,raw_data!$F$3:$F$338,0), MATCH(data!I$3,raw_data!$A$3:$CR$3,0))</f>
        <v>6772835</v>
      </c>
      <c r="J126" s="87">
        <f>INDEX(raw_data!$A$3:$CR$338,MATCH(data!$B126,raw_data!$F$3:$F$338,0), MATCH(data!J$3,raw_data!$A$3:$CR$3,0))</f>
        <v>7129300</v>
      </c>
      <c r="K126" s="61">
        <f>INDEX(raw_data!$A$3:$CR$338,MATCH(data!$B126,raw_data!$F$3:$F$338,0), MATCH(data!K$3,raw_data!$A$3:$CR$3,0))</f>
        <v>9.9</v>
      </c>
      <c r="L126" s="20">
        <f>INDEX(raw_data!$A$3:$CR$338,MATCH(data!$B126,raw_data!$F$3:$F$338,0), MATCH(data!L$3,raw_data!$A$3:$CR$3,0))</f>
        <v>5</v>
      </c>
      <c r="M126" s="20">
        <f>INDEX(raw_data!$A$3:$CR$338,MATCH(data!$B126,raw_data!$F$3:$F$338,0), MATCH(data!M$3,raw_data!$A$3:$CR$3,0))</f>
        <v>6</v>
      </c>
      <c r="N126" s="20">
        <f>INDEX(raw_data!$A$3:$CR$338,MATCH(data!$B126,raw_data!$F$3:$F$338,0), MATCH(data!N$3,raw_data!$A$3:$CR$3,0))</f>
        <v>0</v>
      </c>
      <c r="O126" s="20">
        <f>INDEX(raw_data!$A$3:$CR$338,MATCH(data!$B126,raw_data!$F$3:$F$338,0), MATCH(data!O$3,raw_data!$A$3:$CR$3,0))</f>
        <v>3.5</v>
      </c>
      <c r="P126" s="20">
        <f>INDEX(raw_data!$A$3:$CR$338,MATCH(data!$B126,raw_data!$F$3:$F$338,0), MATCH(data!P$3,raw_data!$A$3:$CR$3,0))</f>
        <v>3.5</v>
      </c>
      <c r="Q126" s="20">
        <f>INDEX(raw_data!$A$3:$CR$338,MATCH(data!$B126,raw_data!$F$3:$F$338,0), MATCH(data!Q$3,raw_data!$A$3:$CR$3,0))</f>
        <v>0</v>
      </c>
      <c r="R126" s="20">
        <f>INDEX(raw_data!$A$3:$CR$338,MATCH(data!$B126,raw_data!$F$3:$F$338,0), MATCH(data!R$3,raw_data!$A$3:$CR$3,0))</f>
        <v>0.8</v>
      </c>
      <c r="S126" s="20">
        <f>INDEX(raw_data!$A$3:$CR$338,MATCH(data!$B126,raw_data!$F$3:$F$338,0), MATCH(data!S$3,raw_data!$A$3:$CR$3,0))</f>
        <v>0.8</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0</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Pasricha et al. (2020)</v>
      </c>
      <c r="AH126" s="20" t="str">
        <f>INDEX(raw_data!$A$3:$CR$338,MATCH(data!$B126,raw_data!$F$3:$F$338,0), MATCH(data!AH$3,raw_data!$A$3:$CR$3,0))</f>
        <v>Provision of a 6-month course of iron-containing daily MNPs to children aged 6 months</v>
      </c>
      <c r="AI126" s="61">
        <f t="shared" si="6"/>
        <v>3815.0357142857142</v>
      </c>
    </row>
    <row r="127" spans="1:36">
      <c r="A127" s="20" t="str">
        <f>INDEX(raw_data!$A$3:$CR$338,MATCH(data!$B127,raw_data!$F$3:$F$338,0), MATCH(data!A$3,raw_data!$A$3:$CR$3,0))</f>
        <v>NCDs</v>
      </c>
      <c r="B127" s="22" t="s">
        <v>1308</v>
      </c>
      <c r="C127" s="20" t="str">
        <f>INDEX(raw_data!$A$3:$CR$338,MATCH(data!$B127,raw_data!$F$3:$F$338,0), MATCH(data!C$3,raw_data!$A$3:$CR$3,0))</f>
        <v>Testing of pre-cancerous cells (vinegar)</v>
      </c>
      <c r="D127" s="20" t="str">
        <f>INDEX(raw_data!$A$3:$CR$338,MATCH(data!$B127,raw_data!$F$3:$F$338,0), MATCH(data!D$3,raw_data!$A$3:$CR$3,0))</f>
        <v>1 year</v>
      </c>
      <c r="E127" s="61">
        <f>INDEX(raw_data!$A$3:$CR$338,MATCH(data!$B127,raw_data!$F$3:$F$338,0), MATCH(data!E$3,raw_data!$A$3:$CR$3,0))</f>
        <v>6.0287081339712917E-2</v>
      </c>
      <c r="F127" s="61">
        <f>INDEX(raw_data!$A$3:$CR$338,MATCH(data!$B127,raw_data!$F$3:$F$338,0), MATCH(data!F$3,raw_data!$A$3:$CR$3,0))</f>
        <v>4.193794258373206</v>
      </c>
      <c r="G127" s="61">
        <f t="shared" si="5"/>
        <v>3.3054651090536256E-2</v>
      </c>
      <c r="H127" s="87">
        <f>INDEX(raw_data!$A$3:$CR$338,MATCH(data!$B127,raw_data!$F$3:$F$338,0), MATCH(data!H$3,raw_data!$A$3:$CR$3,0))</f>
        <v>0.78125</v>
      </c>
      <c r="I127" s="87">
        <f>INDEX(raw_data!$A$3:$CR$338,MATCH(data!$B127,raw_data!$F$3:$F$338,0), MATCH(data!I$3,raw_data!$A$3:$CR$3,0))</f>
        <v>11172.43512</v>
      </c>
      <c r="J127" s="87">
        <f>INDEX(raw_data!$A$3:$CR$338,MATCH(data!$B127,raw_data!$F$3:$F$338,0), MATCH(data!J$3,raw_data!$A$3:$CR$3,0))</f>
        <v>1430071.69536</v>
      </c>
      <c r="K127" s="61">
        <f>INDEX(raw_data!$A$3:$CR$338,MATCH(data!$B127,raw_data!$F$3:$F$338,0), MATCH(data!K$3,raw_data!$A$3:$CR$3,0))</f>
        <v>2.9900983932049336</v>
      </c>
      <c r="L127" s="20">
        <f>INDEX(raw_data!$A$3:$CR$338,MATCH(data!$B127,raw_data!$F$3:$F$338,0), MATCH(data!L$3,raw_data!$A$3:$CR$3,0))</f>
        <v>3.5</v>
      </c>
      <c r="M127" s="20">
        <f>INDEX(raw_data!$A$3:$CR$338,MATCH(data!$B127,raw_data!$F$3:$F$338,0), MATCH(data!M$3,raw_data!$A$3:$CR$3,0))</f>
        <v>6</v>
      </c>
      <c r="N127" s="20">
        <f>INDEX(raw_data!$A$3:$CR$338,MATCH(data!$B127,raw_data!$F$3:$F$338,0), MATCH(data!N$3,raw_data!$A$3:$CR$3,0))</f>
        <v>0</v>
      </c>
      <c r="O127" s="20">
        <f>INDEX(raw_data!$A$3:$CR$338,MATCH(data!$B127,raw_data!$F$3:$F$338,0), MATCH(data!O$3,raw_data!$A$3:$CR$3,0))</f>
        <v>1</v>
      </c>
      <c r="P127" s="20">
        <f>INDEX(raw_data!$A$3:$CR$338,MATCH(data!$B127,raw_data!$F$3:$F$338,0), MATCH(data!P$3,raw_data!$A$3:$CR$3,0))</f>
        <v>4</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0</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0</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Campos (2017); Int J Gynaecol Obstet</v>
      </c>
      <c r="AH127" s="20" t="str">
        <f>INDEX(raw_data!$A$3:$CR$338,MATCH(data!$B127,raw_data!$F$3:$F$338,0), MATCH(data!AH$3,raw_data!$A$3:$CR$3,0))</f>
        <v>Cervical screening with either HPV testing or visual inspection with acetic acid VIA</v>
      </c>
      <c r="AI127" s="61">
        <f t="shared" si="6"/>
        <v>69.563730158730166</v>
      </c>
    </row>
    <row r="128" spans="1:36">
      <c r="A128" s="20" t="str">
        <f>INDEX(raw_data!$A$3:$CR$338,MATCH(data!$B128,raw_data!$F$3:$F$338,0), MATCH(data!A$3,raw_data!$A$3:$CR$3,0))</f>
        <v>RMNCH</v>
      </c>
      <c r="B128" s="22" t="s">
        <v>1342</v>
      </c>
      <c r="C128" s="20" t="str">
        <f>INDEX(raw_data!$A$3:$CR$338,MATCH(data!$B128,raw_data!$F$3:$F$338,0), MATCH(data!C$3,raw_data!$A$3:$CR$3,0))</f>
        <v>Prenatal distribution of misoprostol (for PPH prevention)</v>
      </c>
      <c r="D128" s="20" t="str">
        <f>INDEX(raw_data!$A$3:$CR$338,MATCH(data!$B128,raw_data!$F$3:$F$338,0), MATCH(data!D$3,raw_data!$A$3:$CR$3,0))</f>
        <v>1 year</v>
      </c>
      <c r="E128" s="61">
        <f>INDEX(raw_data!$A$3:$CR$338,MATCH(data!$B128,raw_data!$F$3:$F$338,0), MATCH(data!E$3,raw_data!$A$3:$CR$3,0))</f>
        <v>0.08</v>
      </c>
      <c r="F128" s="61">
        <f>INDEX(raw_data!$A$3:$CR$338,MATCH(data!$B128,raw_data!$F$3:$F$338,0), MATCH(data!F$3,raw_data!$A$3:$CR$3,0))</f>
        <v>0.386208</v>
      </c>
      <c r="G128" s="61">
        <f t="shared" ref="G128:G129" si="7">E128-F128/154</f>
        <v>7.7492155844155849E-2</v>
      </c>
      <c r="H128" s="87">
        <f>INDEX(raw_data!$A$3:$CR$338,MATCH(data!$B128,raw_data!$F$3:$F$338,0), MATCH(data!H$3,raw_data!$A$3:$CR$3,0))</f>
        <v>100</v>
      </c>
      <c r="I128" s="87">
        <f>INDEX(raw_data!$A$3:$CR$338,MATCH(data!$B128,raw_data!$F$3:$F$338,0), MATCH(data!I$3,raw_data!$A$3:$CR$3,0))</f>
        <v>2573730.4292299999</v>
      </c>
      <c r="J128" s="87">
        <f>INDEX(raw_data!$A$3:$CR$338,MATCH(data!$B128,raw_data!$F$3:$F$338,0), MATCH(data!J$3,raw_data!$A$3:$CR$3,0))</f>
        <v>2573730.4292299999</v>
      </c>
      <c r="K128" s="61">
        <f>INDEX(raw_data!$A$3:$CR$338,MATCH(data!$B128,raw_data!$F$3:$F$338,0), MATCH(data!K$3,raw_data!$A$3:$CR$3,0))</f>
        <v>0.35759999999999997</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1</v>
      </c>
      <c r="P128" s="20">
        <f>INDEX(raw_data!$A$3:$CR$338,MATCH(data!$B128,raw_data!$F$3:$F$338,0), MATCH(data!P$3,raw_data!$A$3:$CR$3,0))</f>
        <v>0</v>
      </c>
      <c r="Q128" s="20">
        <f>INDEX(raw_data!$A$3:$CR$338,MATCH(data!$B128,raw_data!$F$3:$F$338,0), MATCH(data!Q$3,raw_data!$A$3:$CR$3,0))</f>
        <v>0</v>
      </c>
      <c r="R128" s="20">
        <f>INDEX(raw_data!$A$3:$CR$338,MATCH(data!$B128,raw_data!$F$3:$F$338,0), MATCH(data!R$3,raw_data!$A$3:$CR$3,0))</f>
        <v>0</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1</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Lubinga et al. (2016)</v>
      </c>
      <c r="AH128" s="20" t="str">
        <f>INDEX(raw_data!$A$3:$CR$338,MATCH(data!$B128,raw_data!$F$3:$F$338,0), MATCH(data!AH$3,raw_data!$A$3:$CR$3,0))</f>
        <v>Prenatal community distribution of misoprostol to pregnant mothers as a strategy to increase access to uterotonics for prevention of PPH</v>
      </c>
      <c r="AI128" s="61">
        <f t="shared" ref="AI128:AI129" si="8">F128/E128</f>
        <v>4.8275999999999994</v>
      </c>
    </row>
    <row r="129" spans="1:35">
      <c r="A129" s="20" t="str">
        <f>INDEX(raw_data!$A$3:$CR$338,MATCH(data!$B129,raw_data!$F$3:$F$338,0), MATCH(data!A$3,raw_data!$A$3:$CR$3,0))</f>
        <v>Vaccine Preventable Diseases</v>
      </c>
      <c r="B129" s="22" t="s">
        <v>1564</v>
      </c>
      <c r="C129" s="20" t="str">
        <f>INDEX(raw_data!$A$3:$CR$338,MATCH(data!$B129,raw_data!$F$3:$F$338,0), MATCH(data!C$3,raw_data!$A$3:$CR$3,0))</f>
        <v>Oral cholera vaccine</v>
      </c>
      <c r="D129" s="20" t="str">
        <f>INDEX(raw_data!$A$3:$CR$338,MATCH(data!$B129,raw_data!$F$3:$F$338,0), MATCH(data!D$3,raw_data!$A$3:$CR$3,0))</f>
        <v>3 Years</v>
      </c>
      <c r="E129" s="61">
        <f>INDEX(raw_data!$A$3:$CR$338,MATCH(data!$B129,raw_data!$F$3:$F$338,0), MATCH(data!E$3,raw_data!$A$3:$CR$3,0))</f>
        <v>1.859277345937591E-3</v>
      </c>
      <c r="F129" s="61">
        <f>INDEX(raw_data!$A$3:$CR$338,MATCH(data!$B129,raw_data!$F$3:$F$338,0), MATCH(data!F$3,raw_data!$A$3:$CR$3,0))</f>
        <v>2.4784291570529335</v>
      </c>
      <c r="G129" s="61">
        <f t="shared" si="7"/>
        <v>-1.4234418479081457E-2</v>
      </c>
      <c r="H129" s="87">
        <f>INDEX(raw_data!$A$3:$CR$338,MATCH(data!$B129,raw_data!$F$3:$F$338,0), MATCH(data!H$3,raw_data!$A$3:$CR$3,0))</f>
        <v>53</v>
      </c>
      <c r="I129" s="87">
        <f>INDEX(raw_data!$A$3:$CR$338,MATCH(data!$B129,raw_data!$F$3:$F$338,0), MATCH(data!I$3,raw_data!$A$3:$CR$3,0))</f>
        <v>9160043</v>
      </c>
      <c r="J129" s="87">
        <f>INDEX(raw_data!$A$3:$CR$338,MATCH(data!$B129,raw_data!$F$3:$F$338,0), MATCH(data!J$3,raw_data!$A$3:$CR$3,0))</f>
        <v>4854822.79</v>
      </c>
      <c r="K129" s="61">
        <f>INDEX(raw_data!$A$3:$CR$338,MATCH(data!$B129,raw_data!$F$3:$F$338,0), MATCH(data!K$3,raw_data!$A$3:$CR$3,0))</f>
        <v>2.7126000000000006</v>
      </c>
      <c r="L129" s="20">
        <f>INDEX(raw_data!$A$3:$CR$338,MATCH(data!$B129,raw_data!$F$3:$F$338,0), MATCH(data!L$3,raw_data!$A$3:$CR$3,0))</f>
        <v>0</v>
      </c>
      <c r="M129" s="20">
        <f>INDEX(raw_data!$A$3:$CR$338,MATCH(data!$B129,raw_data!$F$3:$F$338,0), MATCH(data!M$3,raw_data!$A$3:$CR$3,0))</f>
        <v>0</v>
      </c>
      <c r="N129" s="20">
        <f>INDEX(raw_data!$A$3:$CR$338,MATCH(data!$B129,raw_data!$F$3:$F$338,0), MATCH(data!N$3,raw_data!$A$3:$CR$3,0))</f>
        <v>0</v>
      </c>
      <c r="O129" s="20">
        <f>INDEX(raw_data!$A$3:$CR$338,MATCH(data!$B129,raw_data!$F$3:$F$338,0), MATCH(data!O$3,raw_data!$A$3:$CR$3,0))</f>
        <v>0</v>
      </c>
      <c r="P129" s="20">
        <f>INDEX(raw_data!$A$3:$CR$338,MATCH(data!$B129,raw_data!$F$3:$F$338,0), MATCH(data!P$3,raw_data!$A$3:$CR$3,0))</f>
        <v>1</v>
      </c>
      <c r="Q129" s="20">
        <f>INDEX(raw_data!$A$3:$CR$338,MATCH(data!$B129,raw_data!$F$3:$F$338,0), MATCH(data!Q$3,raw_data!$A$3:$CR$3,0))</f>
        <v>0</v>
      </c>
      <c r="R129" s="20">
        <f>INDEX(raw_data!$A$3:$CR$338,MATCH(data!$B129,raw_data!$F$3:$F$338,0), MATCH(data!R$3,raw_data!$A$3:$CR$3,0))</f>
        <v>0</v>
      </c>
      <c r="S129" s="20">
        <f>INDEX(raw_data!$A$3:$CR$338,MATCH(data!$B129,raw_data!$F$3:$F$338,0), MATCH(data!S$3,raw_data!$A$3:$CR$3,0))</f>
        <v>1</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2</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Jeuland (2009); Value Health</v>
      </c>
      <c r="AH129" s="20" t="str">
        <f>INDEX(raw_data!$A$3:$CR$338,MATCH(data!$B129,raw_data!$F$3:$F$338,0), MATCH(data!AH$3,raw_data!$A$3:$CR$3,0))</f>
        <v>School-based program targeting all 1-14 year olds for Oral cholra vaccination</v>
      </c>
      <c r="AI129" s="61">
        <f t="shared" si="8"/>
        <v>1333.0066987951809</v>
      </c>
    </row>
    <row r="130" spans="1:35">
      <c r="A130" s="20" t="str">
        <f>INDEX(raw_data!$A$3:$CR$338,MATCH(data!$B130,raw_data!$F$3:$F$338,0), MATCH(data!A$3,raw_data!$A$3:$CR$3,0))</f>
        <v>NCDs</v>
      </c>
      <c r="B130" s="22" t="s">
        <v>1643</v>
      </c>
      <c r="C130" s="20" t="str">
        <f>INDEX(raw_data!$A$3:$CR$338,MATCH(data!$B130,raw_data!$F$3:$F$338,0), MATCH(data!C$3,raw_data!$A$3:$CR$3,0))</f>
        <v>Smear test at age 40 for cervical cancer detection + cancer treatment</v>
      </c>
      <c r="D130" s="20" t="str">
        <f>INDEX(raw_data!$A$3:$CR$338,MATCH(data!$B130,raw_data!$F$3:$F$338,0), MATCH(data!D$3,raw_data!$A$3:$CR$3,0))</f>
        <v>1 year</v>
      </c>
      <c r="E130" s="61">
        <f>INDEX(raw_data!$A$3:$CR$338,MATCH(data!$B130,raw_data!$F$3:$F$338,0), MATCH(data!E$3,raw_data!$A$3:$CR$3,0))</f>
        <v>4.6200000000000001E-4</v>
      </c>
      <c r="F130" s="61">
        <f>INDEX(raw_data!$A$3:$CR$338,MATCH(data!$B130,raw_data!$F$3:$F$338,0), MATCH(data!F$3,raw_data!$A$3:$CR$3,0))</f>
        <v>6.3901813987026365E-2</v>
      </c>
      <c r="G130" s="61">
        <f t="shared" ref="G130:G133" si="9">E130-F130/154</f>
        <v>4.7053155928400208E-5</v>
      </c>
      <c r="H130" s="87">
        <f>INDEX(raw_data!$A$3:$CR$338,MATCH(data!$B130,raw_data!$F$3:$F$338,0), MATCH(data!H$3,raw_data!$A$3:$CR$3,0))</f>
        <v>69.681671307370806</v>
      </c>
      <c r="I130" s="87">
        <f>INDEX(raw_data!$A$3:$CR$338,MATCH(data!$B130,raw_data!$F$3:$F$338,0), MATCH(data!I$3,raw_data!$A$3:$CR$3,0))</f>
        <v>127880.49999999999</v>
      </c>
      <c r="J130" s="87">
        <f>INDEX(raw_data!$A$3:$CR$338,MATCH(data!$B130,raw_data!$F$3:$F$338,0), MATCH(data!J$3,raw_data!$A$3:$CR$3,0))</f>
        <v>183521</v>
      </c>
      <c r="K130" s="61">
        <f>INDEX(raw_data!$A$3:$CR$338,MATCH(data!$B130,raw_data!$F$3:$F$338,0), MATCH(data!K$3,raw_data!$A$3:$CR$3,0))</f>
        <v>18.743041200546561</v>
      </c>
      <c r="L130" s="20">
        <f>INDEX(raw_data!$A$3:$CR$338,MATCH(data!$B130,raw_data!$F$3:$F$338,0), MATCH(data!L$3,raw_data!$A$3:$CR$3,0))</f>
        <v>4.3992785566774373</v>
      </c>
      <c r="M130" s="20">
        <f>INDEX(raw_data!$A$3:$CR$338,MATCH(data!$B130,raw_data!$F$3:$F$338,0), MATCH(data!M$3,raw_data!$A$3:$CR$3,0))</f>
        <v>7.1778161627279715</v>
      </c>
      <c r="N130" s="20">
        <f>INDEX(raw_data!$A$3:$CR$338,MATCH(data!$B130,raw_data!$F$3:$F$338,0), MATCH(data!N$3,raw_data!$A$3:$CR$3,0))</f>
        <v>0</v>
      </c>
      <c r="O130" s="20">
        <f>INDEX(raw_data!$A$3:$CR$338,MATCH(data!$B130,raw_data!$F$3:$F$338,0), MATCH(data!O$3,raw_data!$A$3:$CR$3,0))</f>
        <v>1.2705793887348042</v>
      </c>
      <c r="P130" s="20">
        <f>INDEX(raw_data!$A$3:$CR$338,MATCH(data!$B130,raw_data!$F$3:$F$338,0), MATCH(data!P$3,raw_data!$A$3:$CR$3,0))</f>
        <v>4.6048245159954444</v>
      </c>
      <c r="Q130" s="20">
        <f>INDEX(raw_data!$A$3:$CR$338,MATCH(data!$B130,raw_data!$F$3:$F$338,0), MATCH(data!Q$3,raw_data!$A$3:$CR$3,0))</f>
        <v>3.9791086578647675E-2</v>
      </c>
      <c r="R130" s="20">
        <f>INDEX(raw_data!$A$3:$CR$338,MATCH(data!$B130,raw_data!$F$3:$F$338,0), MATCH(data!R$3,raw_data!$A$3:$CR$3,0))</f>
        <v>3.9791086578647675E-2</v>
      </c>
      <c r="S130" s="20">
        <f>INDEX(raw_data!$A$3:$CR$338,MATCH(data!$B130,raw_data!$F$3:$F$338,0), MATCH(data!S$3,raw_data!$A$3:$CR$3,0))</f>
        <v>0</v>
      </c>
      <c r="T130" s="20">
        <f>INDEX(raw_data!$A$3:$CR$338,MATCH(data!$B130,raw_data!$F$3:$F$338,0), MATCH(data!T$3,raw_data!$A$3:$CR$3,0))</f>
        <v>0</v>
      </c>
      <c r="U130" s="20">
        <f>INDEX(raw_data!$A$3:$CR$338,MATCH(data!$B130,raw_data!$F$3:$F$338,0), MATCH(data!U$3,raw_data!$A$3:$CR$3,0))</f>
        <v>0</v>
      </c>
      <c r="V130" s="20">
        <f>INDEX(raw_data!$A$3:$CR$338,MATCH(data!$B130,raw_data!$F$3:$F$338,0), MATCH(data!V$3,raw_data!$A$3:$CR$3,0))</f>
        <v>0</v>
      </c>
      <c r="W130" s="20">
        <v>3</v>
      </c>
      <c r="X130" s="20">
        <f>INDEX(raw_data!$A$3:$CR$338,MATCH(data!$B130,raw_data!$F$3:$F$338,0), MATCH(data!X$3,raw_data!$A$3:$CR$3,0))</f>
        <v>0</v>
      </c>
      <c r="Y130" s="20">
        <f>INDEX(raw_data!$A$3:$CR$338,MATCH(data!$B130,raw_data!$F$3:$F$338,0), MATCH(data!Y$3,raw_data!$A$3:$CR$3,0))</f>
        <v>0</v>
      </c>
      <c r="Z130" s="20">
        <f>INDEX(raw_data!$A$3:$CR$338,MATCH(data!$B130,raw_data!$F$3:$F$338,0), MATCH(data!Z$3,raw_data!$A$3:$CR$3,0))</f>
        <v>0</v>
      </c>
      <c r="AA130" s="20">
        <f>INDEX(raw_data!$A$3:$CR$338,MATCH(data!$B130,raw_data!$F$3:$F$338,0), MATCH(data!AA$3,raw_data!$A$3:$CR$3,0))</f>
        <v>0</v>
      </c>
      <c r="AB130" s="20">
        <f>INDEX(raw_data!$A$3:$CR$338,MATCH(data!$B130,raw_data!$F$3:$F$338,0), MATCH(data!AB$3,raw_data!$A$3:$CR$3,0))</f>
        <v>0</v>
      </c>
      <c r="AC130" s="20">
        <f>INDEX(raw_data!$A$3:$CR$338,MATCH(data!$B130,raw_data!$F$3:$F$338,0), MATCH(data!AC$3,raw_data!$A$3:$CR$3,0))</f>
        <v>0</v>
      </c>
      <c r="AD130" s="20">
        <f>INDEX(raw_data!$A$3:$CR$338,MATCH(data!$B130,raw_data!$F$3:$F$338,0), MATCH(data!AD$3,raw_data!$A$3:$CR$3,0))</f>
        <v>0</v>
      </c>
      <c r="AE130" s="20">
        <f>INDEX(raw_data!$A$3:$CR$338,MATCH(data!$B130,raw_data!$F$3:$F$338,0), MATCH(data!AE$3,raw_data!$A$3:$CR$3,0))</f>
        <v>0</v>
      </c>
      <c r="AF130" s="20">
        <f>INDEX(raw_data!$A$3:$CR$338,MATCH(data!$B130,raw_data!$F$3:$F$338,0), MATCH(data!AF$3,raw_data!$A$3:$CR$3,0))</f>
        <v>0</v>
      </c>
      <c r="AG130" s="20" t="str">
        <f>INDEX(raw_data!$A$3:$CR$338,MATCH(data!$B130,raw_data!$F$3:$F$338,0), MATCH(data!AG$3,raw_data!$A$3:$CR$3,0))</f>
        <v>Ginsberg (2012); BMJ</v>
      </c>
      <c r="AH130" s="20" t="str">
        <f>INDEX(raw_data!$A$3:$CR$338,MATCH(data!$B130,raw_data!$F$3:$F$338,0), MATCH(data!AH$3,raw_data!$A$3:$CR$3,0))</f>
        <v>Smear test at age 40 for detection of cervical cancer + cancer treatment</v>
      </c>
      <c r="AI130" s="61">
        <f t="shared" ref="AI130:AI133" si="10">F130/E130</f>
        <v>138.31561469053327</v>
      </c>
    </row>
    <row r="131" spans="1:35">
      <c r="A131" s="20" t="str">
        <f>INDEX(raw_data!$A$3:$CR$338,MATCH(data!$B131,raw_data!$F$3:$F$338,0), MATCH(data!A$3,raw_data!$A$3:$CR$3,0))</f>
        <v>NCDs</v>
      </c>
      <c r="B131" s="22" t="s">
        <v>1644</v>
      </c>
      <c r="C131" s="20" t="str">
        <f>INDEX(raw_data!$A$3:$CR$338,MATCH(data!$B131,raw_data!$F$3:$F$338,0), MATCH(data!C$3,raw_data!$A$3:$CR$3,0))</f>
        <v>HPV vaccination for girls 9-13</v>
      </c>
      <c r="D131" s="20" t="str">
        <f>INDEX(raw_data!$A$3:$CR$338,MATCH(data!$B131,raw_data!$F$3:$F$338,0), MATCH(data!D$3,raw_data!$A$3:$CR$3,0))</f>
        <v>1 year</v>
      </c>
      <c r="E131" s="61">
        <f>INDEX(raw_data!$A$3:$CR$338,MATCH(data!$B131,raw_data!$F$3:$F$338,0), MATCH(data!E$3,raw_data!$A$3:$CR$3,0))</f>
        <v>2.4998849113143023E-2</v>
      </c>
      <c r="F131" s="61">
        <f>INDEX(raw_data!$A$3:$CR$338,MATCH(data!$B131,raw_data!$F$3:$F$338,0), MATCH(data!F$3,raw_data!$A$3:$CR$3,0))</f>
        <v>8.3946552665980381</v>
      </c>
      <c r="G131" s="61">
        <f t="shared" si="9"/>
        <v>-2.9511899371259819E-2</v>
      </c>
      <c r="H131" s="87">
        <f>INDEX(raw_data!$A$3:$CR$338,MATCH(data!$B131,raw_data!$F$3:$F$338,0), MATCH(data!H$3,raw_data!$A$3:$CR$3,0))</f>
        <v>80</v>
      </c>
      <c r="I131" s="87">
        <f>INDEX(raw_data!$A$3:$CR$338,MATCH(data!$B131,raw_data!$F$3:$F$338,0), MATCH(data!I$3,raw_data!$A$3:$CR$3,0))</f>
        <v>519926</v>
      </c>
      <c r="J131" s="87">
        <f>INDEX(raw_data!$A$3:$CR$338,MATCH(data!$B131,raw_data!$F$3:$F$338,0), MATCH(data!J$3,raw_data!$A$3:$CR$3,0))</f>
        <v>649907.5</v>
      </c>
      <c r="K131" s="61">
        <f>INDEX(raw_data!$A$3:$CR$338,MATCH(data!$B131,raw_data!$F$3:$F$338,0), MATCH(data!K$3,raw_data!$A$3:$CR$3,0))</f>
        <v>9.0841133683185458</v>
      </c>
      <c r="L131" s="20">
        <f>INDEX(raw_data!$A$3:$CR$338,MATCH(data!$B131,raw_data!$F$3:$F$338,0), MATCH(data!L$3,raw_data!$A$3:$CR$3,0))</f>
        <v>0</v>
      </c>
      <c r="M131" s="20">
        <f>INDEX(raw_data!$A$3:$CR$338,MATCH(data!$B131,raw_data!$F$3:$F$338,0), MATCH(data!M$3,raw_data!$A$3:$CR$3,0))</f>
        <v>0</v>
      </c>
      <c r="N131" s="20">
        <f>INDEX(raw_data!$A$3:$CR$338,MATCH(data!$B131,raw_data!$F$3:$F$338,0), MATCH(data!N$3,raw_data!$A$3:$CR$3,0))</f>
        <v>0</v>
      </c>
      <c r="O131" s="20">
        <f>INDEX(raw_data!$A$3:$CR$338,MATCH(data!$B131,raw_data!$F$3:$F$338,0), MATCH(data!O$3,raw_data!$A$3:$CR$3,0))</f>
        <v>0</v>
      </c>
      <c r="P131" s="20">
        <f>INDEX(raw_data!$A$3:$CR$338,MATCH(data!$B131,raw_data!$F$3:$F$338,0), MATCH(data!P$3,raw_data!$A$3:$CR$3,0))</f>
        <v>1</v>
      </c>
      <c r="Q131" s="20">
        <f>INDEX(raw_data!$A$3:$CR$338,MATCH(data!$B131,raw_data!$F$3:$F$338,0), MATCH(data!Q$3,raw_data!$A$3:$CR$3,0))</f>
        <v>0</v>
      </c>
      <c r="R131" s="20">
        <f>INDEX(raw_data!$A$3:$CR$338,MATCH(data!$B131,raw_data!$F$3:$F$338,0), MATCH(data!R$3,raw_data!$A$3:$CR$3,0))</f>
        <v>0</v>
      </c>
      <c r="S131" s="20">
        <f>INDEX(raw_data!$A$3:$CR$338,MATCH(data!$B131,raw_data!$F$3:$F$338,0), MATCH(data!S$3,raw_data!$A$3:$CR$3,0))</f>
        <v>1</v>
      </c>
      <c r="T131" s="20">
        <f>INDEX(raw_data!$A$3:$CR$338,MATCH(data!$B131,raw_data!$F$3:$F$338,0), MATCH(data!T$3,raw_data!$A$3:$CR$3,0))</f>
        <v>0</v>
      </c>
      <c r="U131" s="20">
        <f>INDEX(raw_data!$A$3:$CR$338,MATCH(data!$B131,raw_data!$F$3:$F$338,0), MATCH(data!U$3,raw_data!$A$3:$CR$3,0))</f>
        <v>0</v>
      </c>
      <c r="V131" s="20">
        <f>INDEX(raw_data!$A$3:$CR$338,MATCH(data!$B131,raw_data!$F$3:$F$338,0), MATCH(data!V$3,raw_data!$A$3:$CR$3,0))</f>
        <v>0</v>
      </c>
      <c r="W131" s="20">
        <v>4</v>
      </c>
      <c r="X131" s="20">
        <f>INDEX(raw_data!$A$3:$CR$338,MATCH(data!$B131,raw_data!$F$3:$F$338,0), MATCH(data!X$3,raw_data!$A$3:$CR$3,0))</f>
        <v>0</v>
      </c>
      <c r="Y131" s="20">
        <f>INDEX(raw_data!$A$3:$CR$338,MATCH(data!$B131,raw_data!$F$3:$F$338,0), MATCH(data!Y$3,raw_data!$A$3:$CR$3,0))</f>
        <v>0</v>
      </c>
      <c r="Z131" s="20">
        <f>INDEX(raw_data!$A$3:$CR$338,MATCH(data!$B131,raw_data!$F$3:$F$338,0), MATCH(data!Z$3,raw_data!$A$3:$CR$3,0))</f>
        <v>0</v>
      </c>
      <c r="AA131" s="20">
        <f>INDEX(raw_data!$A$3:$CR$338,MATCH(data!$B131,raw_data!$F$3:$F$338,0), MATCH(data!AA$3,raw_data!$A$3:$CR$3,0))</f>
        <v>0</v>
      </c>
      <c r="AB131" s="20">
        <f>INDEX(raw_data!$A$3:$CR$338,MATCH(data!$B131,raw_data!$F$3:$F$338,0), MATCH(data!AB$3,raw_data!$A$3:$CR$3,0))</f>
        <v>0</v>
      </c>
      <c r="AC131" s="20">
        <f>INDEX(raw_data!$A$3:$CR$338,MATCH(data!$B131,raw_data!$F$3:$F$338,0), MATCH(data!AC$3,raw_data!$A$3:$CR$3,0))</f>
        <v>0</v>
      </c>
      <c r="AD131" s="20">
        <f>INDEX(raw_data!$A$3:$CR$338,MATCH(data!$B131,raw_data!$F$3:$F$338,0), MATCH(data!AD$3,raw_data!$A$3:$CR$3,0))</f>
        <v>0</v>
      </c>
      <c r="AE131" s="20">
        <f>INDEX(raw_data!$A$3:$CR$338,MATCH(data!$B131,raw_data!$F$3:$F$338,0), MATCH(data!AE$3,raw_data!$A$3:$CR$3,0))</f>
        <v>0</v>
      </c>
      <c r="AF131" s="20">
        <f>INDEX(raw_data!$A$3:$CR$338,MATCH(data!$B131,raw_data!$F$3:$F$338,0), MATCH(data!AF$3,raw_data!$A$3:$CR$3,0))</f>
        <v>0</v>
      </c>
      <c r="AG131" s="20" t="str">
        <f>INDEX(raw_data!$A$3:$CR$338,MATCH(data!$B131,raw_data!$F$3:$F$338,0), MATCH(data!AG$3,raw_data!$A$3:$CR$3,0))</f>
        <v>Ginsberg (2012); BMJ</v>
      </c>
      <c r="AH131" s="20" t="str">
        <f>INDEX(raw_data!$A$3:$CR$338,MATCH(data!$B131,raw_data!$F$3:$F$338,0), MATCH(data!AH$3,raw_data!$A$3:$CR$3,0))</f>
        <v>Smear test at age 40 + HPV vaccinations starting at age 12 at cost of US$0.60 per vaccine dose + cancer treatment</v>
      </c>
      <c r="AI131" s="61">
        <f t="shared" si="10"/>
        <v>335.80166945303853</v>
      </c>
    </row>
    <row r="132" spans="1:35">
      <c r="A132" s="20" t="str">
        <f>INDEX(raw_data!$A$3:$CR$338,MATCH(data!$B132,raw_data!$F$3:$F$338,0), MATCH(data!A$3,raw_data!$A$3:$CR$3,0))</f>
        <v>RMNCH</v>
      </c>
      <c r="B132" s="22" t="s">
        <v>1667</v>
      </c>
      <c r="C132" s="20" t="str">
        <f>INDEX(raw_data!$A$3:$CR$338,MATCH(data!$B132,raw_data!$F$3:$F$338,0), MATCH(data!C$3,raw_data!$A$3:$CR$3,0))</f>
        <v>Vaginal delivery without complication - skilled attendance (including active management of third stage of labour)</v>
      </c>
      <c r="D132" s="20" t="str">
        <f>INDEX(raw_data!$A$3:$CR$338,MATCH(data!$B132,raw_data!$F$3:$F$338,0), MATCH(data!D$3,raw_data!$A$3:$CR$3,0))</f>
        <v>1 year</v>
      </c>
      <c r="E132" s="61">
        <f>INDEX(raw_data!$A$3:$CR$338,MATCH(data!$B132,raw_data!$F$3:$F$338,0), MATCH(data!E$3,raw_data!$A$3:$CR$3,0))</f>
        <v>0.11306934579145768</v>
      </c>
      <c r="F132" s="61">
        <f>INDEX(raw_data!$A$3:$CR$338,MATCH(data!$B132,raw_data!$F$3:$F$338,0), MATCH(data!F$3,raw_data!$A$3:$CR$3,0))</f>
        <v>2.5584118895687085</v>
      </c>
      <c r="G132" s="61">
        <f t="shared" si="9"/>
        <v>9.6456281573479047E-2</v>
      </c>
      <c r="H132" s="87">
        <f>INDEX(raw_data!$A$3:$CR$338,MATCH(data!$B132,raw_data!$F$3:$F$338,0), MATCH(data!H$3,raw_data!$A$3:$CR$3,0))</f>
        <v>75.796120000000002</v>
      </c>
      <c r="I132" s="87">
        <f>INDEX(raw_data!$A$3:$CR$338,MATCH(data!$B132,raw_data!$F$3:$F$338,0), MATCH(data!I$3,raw_data!$A$3:$CR$3,0))</f>
        <v>1470511.9679700001</v>
      </c>
      <c r="J132" s="87">
        <f>INDEX(raw_data!$A$3:$CR$338,MATCH(data!$B132,raw_data!$F$3:$F$338,0), MATCH(data!J$3,raw_data!$A$3:$CR$3,0))</f>
        <v>1940088.7116253446</v>
      </c>
      <c r="K132" s="61">
        <f>INDEX(raw_data!$A$3:$CR$338,MATCH(data!$B132,raw_data!$F$3:$F$338,0), MATCH(data!K$3,raw_data!$A$3:$CR$3,0))</f>
        <v>2.4808036463968834</v>
      </c>
      <c r="L132" s="20">
        <f>INDEX(raw_data!$A$3:$CR$338,MATCH(data!$B132,raw_data!$F$3:$F$338,0), MATCH(data!L$3,raw_data!$A$3:$CR$3,0))</f>
        <v>0</v>
      </c>
      <c r="M132" s="20">
        <f>INDEX(raw_data!$A$3:$CR$338,MATCH(data!$B132,raw_data!$F$3:$F$338,0), MATCH(data!M$3,raw_data!$A$3:$CR$3,0))</f>
        <v>0</v>
      </c>
      <c r="N132" s="20">
        <f>INDEX(raw_data!$A$3:$CR$338,MATCH(data!$B132,raw_data!$F$3:$F$338,0), MATCH(data!N$3,raw_data!$A$3:$CR$3,0))</f>
        <v>0</v>
      </c>
      <c r="O132" s="20">
        <f>INDEX(raw_data!$A$3:$CR$338,MATCH(data!$B132,raw_data!$F$3:$F$338,0), MATCH(data!O$3,raw_data!$A$3:$CR$3,0))</f>
        <v>53.1</v>
      </c>
      <c r="P132" s="20">
        <f>INDEX(raw_data!$A$3:$CR$338,MATCH(data!$B132,raw_data!$F$3:$F$338,0), MATCH(data!P$3,raw_data!$A$3:$CR$3,0))</f>
        <v>82.6</v>
      </c>
      <c r="Q132" s="20">
        <f>INDEX(raw_data!$A$3:$CR$338,MATCH(data!$B132,raw_data!$F$3:$F$338,0), MATCH(data!Q$3,raw_data!$A$3:$CR$3,0))</f>
        <v>0</v>
      </c>
      <c r="R132" s="20">
        <f>INDEX(raw_data!$A$3:$CR$338,MATCH(data!$B132,raw_data!$F$3:$F$338,0), MATCH(data!R$3,raw_data!$A$3:$CR$3,0))</f>
        <v>2</v>
      </c>
      <c r="S132" s="20">
        <f>INDEX(raw_data!$A$3:$CR$338,MATCH(data!$B132,raw_data!$F$3:$F$338,0), MATCH(data!S$3,raw_data!$A$3:$CR$3,0))</f>
        <v>0</v>
      </c>
      <c r="T132" s="20">
        <f>INDEX(raw_data!$A$3:$CR$338,MATCH(data!$B132,raw_data!$F$3:$F$338,0), MATCH(data!T$3,raw_data!$A$3:$CR$3,0))</f>
        <v>0</v>
      </c>
      <c r="U132" s="20">
        <f>INDEX(raw_data!$A$3:$CR$338,MATCH(data!$B132,raw_data!$F$3:$F$338,0), MATCH(data!U$3,raw_data!$A$3:$CR$3,0))</f>
        <v>0</v>
      </c>
      <c r="V132" s="20">
        <f>INDEX(raw_data!$A$3:$CR$338,MATCH(data!$B132,raw_data!$F$3:$F$338,0), MATCH(data!V$3,raw_data!$A$3:$CR$3,0))</f>
        <v>0</v>
      </c>
      <c r="W132" s="20">
        <v>5</v>
      </c>
      <c r="X132" s="20">
        <f>INDEX(raw_data!$A$3:$CR$338,MATCH(data!$B132,raw_data!$F$3:$F$338,0), MATCH(data!X$3,raw_data!$A$3:$CR$3,0))</f>
        <v>0</v>
      </c>
      <c r="Y132" s="20">
        <f>INDEX(raw_data!$A$3:$CR$338,MATCH(data!$B132,raw_data!$F$3:$F$338,0), MATCH(data!Y$3,raw_data!$A$3:$CR$3,0))</f>
        <v>0</v>
      </c>
      <c r="Z132" s="20">
        <f>INDEX(raw_data!$A$3:$CR$338,MATCH(data!$B132,raw_data!$F$3:$F$338,0), MATCH(data!Z$3,raw_data!$A$3:$CR$3,0))</f>
        <v>0</v>
      </c>
      <c r="AA132" s="20">
        <f>INDEX(raw_data!$A$3:$CR$338,MATCH(data!$B132,raw_data!$F$3:$F$338,0), MATCH(data!AA$3,raw_data!$A$3:$CR$3,0))</f>
        <v>0</v>
      </c>
      <c r="AB132" s="20">
        <f>INDEX(raw_data!$A$3:$CR$338,MATCH(data!$B132,raw_data!$F$3:$F$338,0), MATCH(data!AB$3,raw_data!$A$3:$CR$3,0))</f>
        <v>0</v>
      </c>
      <c r="AC132" s="20">
        <f>INDEX(raw_data!$A$3:$CR$338,MATCH(data!$B132,raw_data!$F$3:$F$338,0), MATCH(data!AC$3,raw_data!$A$3:$CR$3,0))</f>
        <v>0</v>
      </c>
      <c r="AD132" s="20">
        <f>INDEX(raw_data!$A$3:$CR$338,MATCH(data!$B132,raw_data!$F$3:$F$338,0), MATCH(data!AD$3,raw_data!$A$3:$CR$3,0))</f>
        <v>0</v>
      </c>
      <c r="AE132" s="20">
        <f>INDEX(raw_data!$A$3:$CR$338,MATCH(data!$B132,raw_data!$F$3:$F$338,0), MATCH(data!AE$3,raw_data!$A$3:$CR$3,0))</f>
        <v>0</v>
      </c>
      <c r="AF132" s="20">
        <f>INDEX(raw_data!$A$3:$CR$338,MATCH(data!$B132,raw_data!$F$3:$F$338,0), MATCH(data!AF$3,raw_data!$A$3:$CR$3,0))</f>
        <v>0</v>
      </c>
      <c r="AG132" s="20" t="str">
        <f>INDEX(raw_data!$A$3:$CR$338,MATCH(data!$B132,raw_data!$F$3:$F$338,0), MATCH(data!AG$3,raw_data!$A$3:$CR$3,0))</f>
        <v>Adam (2005); BMJ</v>
      </c>
      <c r="AH132" s="20" t="str">
        <f>INDEX(raw_data!$A$3:$CR$338,MATCH(data!$B132,raw_data!$F$3:$F$338,0), MATCH(data!AH$3,raw_data!$A$3:$CR$3,0))</f>
        <v>Normal delivery by a skilled attendant (95%)</v>
      </c>
      <c r="AI132" s="61">
        <f t="shared" si="10"/>
        <v>22.626927498876491</v>
      </c>
    </row>
    <row r="133" spans="1:35">
      <c r="A133" s="20" t="str">
        <f>INDEX(raw_data!$A$3:$CR$338,MATCH(data!$B133,raw_data!$F$3:$F$338,0), MATCH(data!A$3,raw_data!$A$3:$CR$3,0))</f>
        <v>RMNCH</v>
      </c>
      <c r="B133" s="22" t="s">
        <v>1668</v>
      </c>
      <c r="C133" s="20" t="str">
        <f>INDEX(raw_data!$A$3:$CR$338,MATCH(data!$B133,raw_data!$F$3:$F$338,0), MATCH(data!C$3,raw_data!$A$3:$CR$3,0))</f>
        <v>Vaginal Delivery with complication (including active management of third stage of labour)</v>
      </c>
      <c r="D133" s="20" t="str">
        <f>INDEX(raw_data!$A$3:$CR$338,MATCH(data!$B133,raw_data!$F$3:$F$338,0), MATCH(data!D$3,raw_data!$A$3:$CR$3,0))</f>
        <v>1 year</v>
      </c>
      <c r="E133" s="61">
        <f>INDEX(raw_data!$A$3:$CR$338,MATCH(data!$B133,raw_data!$F$3:$F$338,0), MATCH(data!E$3,raw_data!$A$3:$CR$3,0))</f>
        <v>0.57164415525902113</v>
      </c>
      <c r="F133" s="61">
        <f>INDEX(raw_data!$A$3:$CR$338,MATCH(data!$B133,raw_data!$F$3:$F$338,0), MATCH(data!F$3,raw_data!$A$3:$CR$3,0))</f>
        <v>12.934550856202364</v>
      </c>
      <c r="G133" s="61">
        <f t="shared" si="9"/>
        <v>0.48765356528368109</v>
      </c>
      <c r="H133" s="87">
        <f>INDEX(raw_data!$A$3:$CR$338,MATCH(data!$B133,raw_data!$F$3:$F$338,0), MATCH(data!H$3,raw_data!$A$3:$CR$3,0))</f>
        <v>92.361109999999996</v>
      </c>
      <c r="I133" s="87">
        <f>INDEX(raw_data!$A$3:$CR$338,MATCH(data!$B133,raw_data!$F$3:$F$338,0), MATCH(data!I$3,raw_data!$A$3:$CR$3,0))</f>
        <v>354429.48553312873</v>
      </c>
      <c r="J133" s="87">
        <f>INDEX(raw_data!$A$3:$CR$338,MATCH(data!$B133,raw_data!$F$3:$F$338,0), MATCH(data!J$3,raw_data!$A$3:$CR$3,0))</f>
        <v>383743.206998193</v>
      </c>
      <c r="K133" s="61">
        <f>INDEX(raw_data!$A$3:$CR$338,MATCH(data!$B133,raw_data!$F$3:$F$338,0), MATCH(data!K$3,raw_data!$A$3:$CR$3,0))</f>
        <v>18.798623499660124</v>
      </c>
      <c r="L133" s="20">
        <f>INDEX(raw_data!$A$3:$CR$338,MATCH(data!$B133,raw_data!$F$3:$F$338,0), MATCH(data!L$3,raw_data!$A$3:$CR$3,0))</f>
        <v>10.5</v>
      </c>
      <c r="M133" s="20">
        <f>INDEX(raw_data!$A$3:$CR$338,MATCH(data!$B133,raw_data!$F$3:$F$338,0), MATCH(data!M$3,raw_data!$A$3:$CR$3,0))</f>
        <v>19.5</v>
      </c>
      <c r="N133" s="20">
        <f>INDEX(raw_data!$A$3:$CR$338,MATCH(data!$B133,raw_data!$F$3:$F$338,0), MATCH(data!N$3,raw_data!$A$3:$CR$3,0))</f>
        <v>0</v>
      </c>
      <c r="O133" s="20">
        <f>INDEX(raw_data!$A$3:$CR$338,MATCH(data!$B133,raw_data!$F$3:$F$338,0), MATCH(data!O$3,raw_data!$A$3:$CR$3,0))</f>
        <v>30</v>
      </c>
      <c r="P133" s="20">
        <f>INDEX(raw_data!$A$3:$CR$338,MATCH(data!$B133,raw_data!$F$3:$F$338,0), MATCH(data!P$3,raw_data!$A$3:$CR$3,0))</f>
        <v>30</v>
      </c>
      <c r="Q133" s="20">
        <f>INDEX(raw_data!$A$3:$CR$338,MATCH(data!$B133,raw_data!$F$3:$F$338,0), MATCH(data!Q$3,raw_data!$A$3:$CR$3,0))</f>
        <v>0</v>
      </c>
      <c r="R133" s="20">
        <f>INDEX(raw_data!$A$3:$CR$338,MATCH(data!$B133,raw_data!$F$3:$F$338,0), MATCH(data!R$3,raw_data!$A$3:$CR$3,0))</f>
        <v>2</v>
      </c>
      <c r="S133" s="20">
        <f>INDEX(raw_data!$A$3:$CR$338,MATCH(data!$B133,raw_data!$F$3:$F$338,0), MATCH(data!S$3,raw_data!$A$3:$CR$3,0))</f>
        <v>0</v>
      </c>
      <c r="T133" s="20">
        <f>INDEX(raw_data!$A$3:$CR$338,MATCH(data!$B133,raw_data!$F$3:$F$338,0), MATCH(data!T$3,raw_data!$A$3:$CR$3,0))</f>
        <v>0</v>
      </c>
      <c r="U133" s="20">
        <f>INDEX(raw_data!$A$3:$CR$338,MATCH(data!$B133,raw_data!$F$3:$F$338,0), MATCH(data!U$3,raw_data!$A$3:$CR$3,0))</f>
        <v>0</v>
      </c>
      <c r="V133" s="20">
        <f>INDEX(raw_data!$A$3:$CR$338,MATCH(data!$B133,raw_data!$F$3:$F$338,0), MATCH(data!V$3,raw_data!$A$3:$CR$3,0))</f>
        <v>0</v>
      </c>
      <c r="W133" s="20">
        <v>6</v>
      </c>
      <c r="X133" s="20">
        <f>INDEX(raw_data!$A$3:$CR$338,MATCH(data!$B133,raw_data!$F$3:$F$338,0), MATCH(data!X$3,raw_data!$A$3:$CR$3,0))</f>
        <v>0</v>
      </c>
      <c r="Y133" s="20">
        <f>INDEX(raw_data!$A$3:$CR$338,MATCH(data!$B133,raw_data!$F$3:$F$338,0), MATCH(data!Y$3,raw_data!$A$3:$CR$3,0))</f>
        <v>0</v>
      </c>
      <c r="Z133" s="20">
        <f>INDEX(raw_data!$A$3:$CR$338,MATCH(data!$B133,raw_data!$F$3:$F$338,0), MATCH(data!Z$3,raw_data!$A$3:$CR$3,0))</f>
        <v>0</v>
      </c>
      <c r="AA133" s="20">
        <f>INDEX(raw_data!$A$3:$CR$338,MATCH(data!$B133,raw_data!$F$3:$F$338,0), MATCH(data!AA$3,raw_data!$A$3:$CR$3,0))</f>
        <v>0</v>
      </c>
      <c r="AB133" s="20">
        <f>INDEX(raw_data!$A$3:$CR$338,MATCH(data!$B133,raw_data!$F$3:$F$338,0), MATCH(data!AB$3,raw_data!$A$3:$CR$3,0))</f>
        <v>0</v>
      </c>
      <c r="AC133" s="20">
        <f>INDEX(raw_data!$A$3:$CR$338,MATCH(data!$B133,raw_data!$F$3:$F$338,0), MATCH(data!AC$3,raw_data!$A$3:$CR$3,0))</f>
        <v>0</v>
      </c>
      <c r="AD133" s="20">
        <f>INDEX(raw_data!$A$3:$CR$338,MATCH(data!$B133,raw_data!$F$3:$F$338,0), MATCH(data!AD$3,raw_data!$A$3:$CR$3,0))</f>
        <v>0</v>
      </c>
      <c r="AE133" s="20">
        <f>INDEX(raw_data!$A$3:$CR$338,MATCH(data!$B133,raw_data!$F$3:$F$338,0), MATCH(data!AE$3,raw_data!$A$3:$CR$3,0))</f>
        <v>0</v>
      </c>
      <c r="AF133" s="20">
        <f>INDEX(raw_data!$A$3:$CR$338,MATCH(data!$B133,raw_data!$F$3:$F$338,0), MATCH(data!AF$3,raw_data!$A$3:$CR$3,0))</f>
        <v>0</v>
      </c>
      <c r="AG133" s="20" t="str">
        <f>INDEX(raw_data!$A$3:$CR$338,MATCH(data!$B133,raw_data!$F$3:$F$338,0), MATCH(data!AG$3,raw_data!$A$3:$CR$3,0))</f>
        <v>Adam (2005); BMJ</v>
      </c>
      <c r="AH133" s="20" t="str">
        <f>INDEX(raw_data!$A$3:$CR$338,MATCH(data!$B133,raw_data!$F$3:$F$338,0), MATCH(data!AH$3,raw_data!$A$3:$CR$3,0))</f>
        <v>Normal delivery by a skilled attendant (95%)</v>
      </c>
      <c r="AI133" s="61">
        <f t="shared" si="10"/>
        <v>22.626927498876483</v>
      </c>
    </row>
  </sheetData>
  <autoFilter ref="A1:AF129"/>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0"/>
  <sheetViews>
    <sheetView topLeftCell="A67" workbookViewId="0">
      <selection activeCell="G80" sqref="A80:G80"/>
    </sheetView>
  </sheetViews>
  <sheetFormatPr defaultColWidth="11" defaultRowHeight="15.75"/>
  <cols>
    <col min="4" max="6" width="11" bestFit="1" customWidth="1"/>
    <col min="7" max="7" width="10.375" customWidth="1"/>
    <col min="8" max="8" width="11" bestFit="1" customWidth="1"/>
    <col min="9" max="9" width="14" bestFit="1" customWidth="1"/>
    <col min="10" max="10" width="11" bestFit="1" customWidth="1"/>
  </cols>
  <sheetData>
    <row r="1" spans="1:17" ht="24.9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3.7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256</v>
      </c>
      <c r="C3" s="91" t="s">
        <v>1273</v>
      </c>
      <c r="D3" s="109">
        <f>INDEX(data!$A$3:$AI$127, MATCH('Table for manuscript'!$C3, data!$C$3:$C$127,0), MATCH('Table for manuscript'!D$1, data!$A$3:$AI$3,0))</f>
        <v>0.64449078189517417</v>
      </c>
      <c r="E3" s="107">
        <f>INDEX(data!$A$3:$AI$127, MATCH('Table for manuscript'!$C3, data!$C$3:$C$127,0), MATCH('Table for manuscript'!E$1, data!$A$3:$AI$3,0))</f>
        <v>704.54168228656897</v>
      </c>
      <c r="F3" s="108">
        <f>INDEX(data!$A$3:$AI$127, MATCH('Table for manuscript'!$C3, data!$C$3:$C$127,0), MATCH('Table for manuscript'!F$1, data!$A$3:$AI$3,0))</f>
        <v>1093.1757320326763</v>
      </c>
      <c r="G3" s="109" t="str">
        <f>INDEX(References!$A$2:$C$58,MATCH(INDEX(data!$A$3:$AI$127, MATCH('Table for manuscript'!$C3, data!$C$3:$C$127,0), MATCH('Table for manuscript'!G$1, data!$A$3:$AI$3,0)), References!$C$2:$C$58,0),2)</f>
        <v>[1]</v>
      </c>
      <c r="H3" s="110">
        <f>INDEX(data!$A$3:$AI$127, MATCH('Table for manuscript'!$C3, data!$C$3:$C$127,0), MATCH('Table for manuscript'!H$1, data!$A$3:$AI$3,0))/100</f>
        <v>0.83362224192207568</v>
      </c>
      <c r="I3" s="112">
        <f>INDEX(data!$A$3:$AI$127, MATCH('Table for manuscript'!$C3, data!$C$3:$C$127,0), MATCH('Table for manuscript'!I$1, data!$A$3:$AI$3,0))</f>
        <v>425461.01426736382</v>
      </c>
      <c r="J3" s="111">
        <f>INDEX(data!$A$3:$AI$127, MATCH('Table for manuscript'!$C3, data!$C$3:$C$127,0), MATCH('Table for manuscript'!J$1, data!$A$3:$AI$3,0))</f>
        <v>1574.27</v>
      </c>
      <c r="K3" s="113">
        <f>INDEX(data!$A$3:$AI$127, MATCH('Table for manuscript'!$C3, data!$C$3:$C$127,0), MATCH('Table for manuscript'!K$1, data!$A$3:$AI$3,0))</f>
        <v>4.5</v>
      </c>
      <c r="L3" s="113">
        <f>INDEX(data!$A$3:$AI$127, MATCH('Table for manuscript'!$C3, data!$C$3:$C$127,0), MATCH('Table for manuscript'!L$1, data!$A$3:$AI$3,0))</f>
        <v>0</v>
      </c>
      <c r="M3" s="113">
        <f>INDEX(data!$A$3:$AI$127, MATCH('Table for manuscript'!$C3, data!$C$3:$C$127,0), MATCH('Table for manuscript'!M$1, data!$A$3:$AI$3,0))</f>
        <v>0</v>
      </c>
      <c r="N3" s="113">
        <f>INDEX(data!$A$3:$AI$127, MATCH('Table for manuscript'!$C3, data!$C$3:$C$127,0), MATCH('Table for manuscript'!N$1, data!$A$3:$AI$3,0))</f>
        <v>0</v>
      </c>
      <c r="O3" s="113">
        <f>INDEX(data!$A$3:$AI$127, MATCH('Table for manuscript'!$C3, data!$C$3:$C$127,0), MATCH('Table for manuscript'!O$1, data!$A$3:$AI$3,0))</f>
        <v>0</v>
      </c>
      <c r="P3" s="113">
        <f>INDEX(data!$A$3:$AI$127, MATCH('Table for manuscript'!$C3, data!$C$3:$C$127,0), MATCH('Table for manuscript'!P$1, data!$A$3:$AI$3,0))</f>
        <v>0</v>
      </c>
      <c r="Q3" s="109" t="str">
        <f>INDEX(data!$A$3:$AI$127, MATCH('Table for manuscript'!$C3, data!$C$3:$C$127,0), MATCH('Table for manuscript'!Q$1, data!$A$3:$AI$3,0))</f>
        <v>Intensive monitoring, first and second line drugs (ANC coverage level) - weekly contact</v>
      </c>
    </row>
    <row r="4" spans="1:17">
      <c r="A4" s="91">
        <v>2</v>
      </c>
      <c r="B4" s="91" t="s">
        <v>256</v>
      </c>
      <c r="C4" s="91" t="s">
        <v>1267</v>
      </c>
      <c r="D4" s="109">
        <f>INDEX(data!$A$3:$AI$127, MATCH('Table for manuscript'!$C4, data!$C$3:$C$127,0), MATCH('Table for manuscript'!D$1, data!$A$3:$AI$3,0))</f>
        <v>0.58924871487558783</v>
      </c>
      <c r="E4" s="107">
        <f>INDEX(data!$A$3:$AI$127, MATCH('Table for manuscript'!$C4, data!$C$3:$C$127,0), MATCH('Table for manuscript'!E$1, data!$A$3:$AI$3,0))</f>
        <v>652.70283424503737</v>
      </c>
      <c r="F4" s="108">
        <f>INDEX(data!$A$3:$AI$127, MATCH('Table for manuscript'!$C4, data!$C$3:$C$127,0), MATCH('Table for manuscript'!F$1, data!$A$3:$AI$3,0))</f>
        <v>1107.6864790156515</v>
      </c>
      <c r="G4" s="109" t="str">
        <f>INDEX(References!$A$2:$C$58,MATCH(INDEX(data!$A$3:$AI$127, MATCH('Table for manuscript'!$C4, data!$C$3:$C$127,0), MATCH('Table for manuscript'!G$1, data!$A$3:$AI$3,0)), References!$C$2:$C$58,0),2)</f>
        <v>[1]</v>
      </c>
      <c r="H4" s="110">
        <f>INDEX(data!$A$3:$AI$127, MATCH('Table for manuscript'!$C4, data!$C$3:$C$127,0), MATCH('Table for manuscript'!H$1, data!$A$3:$AI$3,0))/100</f>
        <v>0.83362224192207568</v>
      </c>
      <c r="I4" s="112">
        <f>INDEX(data!$A$3:$AI$127, MATCH('Table for manuscript'!$C4, data!$C$3:$C$127,0), MATCH('Table for manuscript'!I$1, data!$A$3:$AI$3,0))</f>
        <v>425461.01426736382</v>
      </c>
      <c r="J4" s="111">
        <f>INDEX(data!$A$3:$AI$127, MATCH('Table for manuscript'!$C4, data!$C$3:$C$127,0), MATCH('Table for manuscript'!J$1, data!$A$3:$AI$3,0))</f>
        <v>1066.27</v>
      </c>
      <c r="K4" s="113">
        <f>INDEX(data!$A$3:$AI$127, MATCH('Table for manuscript'!$C4, data!$C$3:$C$127,0), MATCH('Table for manuscript'!K$1, data!$A$3:$AI$3,0))</f>
        <v>0</v>
      </c>
      <c r="L4" s="113">
        <f>INDEX(data!$A$3:$AI$127, MATCH('Table for manuscript'!$C4, data!$C$3:$C$127,0), MATCH('Table for manuscript'!L$1, data!$A$3:$AI$3,0))</f>
        <v>0</v>
      </c>
      <c r="M4" s="113">
        <f>INDEX(data!$A$3:$AI$127, MATCH('Table for manuscript'!$C4, data!$C$3:$C$127,0), MATCH('Table for manuscript'!M$1, data!$A$3:$AI$3,0))</f>
        <v>0</v>
      </c>
      <c r="N4" s="113">
        <f>INDEX(data!$A$3:$AI$127, MATCH('Table for manuscript'!$C4, data!$C$3:$C$127,0), MATCH('Table for manuscript'!N$1, data!$A$3:$AI$3,0))</f>
        <v>0</v>
      </c>
      <c r="O4" s="113">
        <f>INDEX(data!$A$3:$AI$127, MATCH('Table for manuscript'!$C4, data!$C$3:$C$127,0), MATCH('Table for manuscript'!O$1, data!$A$3:$AI$3,0))</f>
        <v>0</v>
      </c>
      <c r="P4" s="113">
        <f>INDEX(data!$A$3:$AI$127, MATCH('Table for manuscript'!$C4, data!$C$3:$C$127,0), MATCH('Table for manuscript'!P$1, data!$A$3:$AI$3,0))</f>
        <v>0</v>
      </c>
      <c r="Q4" s="20" t="str">
        <f>INDEX(data!$A$3:$AI$127, MATCH('Table for manuscript'!$C4, data!$C$3:$C$127,0), MATCH('Table for manuscript'!Q$1, data!$A$3:$AI$3,0))</f>
        <v>No intensive monitoring, first and second line drugs (ANC coverage level) - monthly contact</v>
      </c>
    </row>
    <row r="5" spans="1:17">
      <c r="A5" s="91">
        <v>3</v>
      </c>
      <c r="B5" s="91" t="s">
        <v>256</v>
      </c>
      <c r="C5" s="91" t="s">
        <v>641</v>
      </c>
      <c r="D5" s="109">
        <f>INDEX(data!$A$3:$AI$127, MATCH('Table for manuscript'!$C5, data!$C$3:$C$127,0), MATCH('Table for manuscript'!D$1, data!$A$3:$AI$3,0))</f>
        <v>0.58622679981792303</v>
      </c>
      <c r="E5" s="107">
        <f>INDEX(data!$A$3:$AI$127, MATCH('Table for manuscript'!$C5, data!$C$3:$C$127,0), MATCH('Table for manuscript'!E$1, data!$A$3:$AI$3,0))</f>
        <v>211.02489859731463</v>
      </c>
      <c r="F5" s="108">
        <f>INDEX(data!$A$3:$AI$127, MATCH('Table for manuscript'!$C5, data!$C$3:$C$127,0), MATCH('Table for manuscript'!F$1, data!$A$3:$AI$3,0))</f>
        <v>359.97142857142859</v>
      </c>
      <c r="G5" s="109" t="str">
        <f>INDEX(References!$A$2:$C$58,MATCH(INDEX(data!$A$3:$AI$127, MATCH('Table for manuscript'!$C5, data!$C$3:$C$127,0), MATCH('Table for manuscript'!G$1, data!$A$3:$AI$3,0)), References!$C$2:$C$58,0),2)</f>
        <v>[2]</v>
      </c>
      <c r="H5" s="110">
        <f>INDEX(data!$A$3:$AI$127, MATCH('Table for manuscript'!$C5, data!$C$3:$C$127,0), MATCH('Table for manuscript'!H$1, data!$A$3:$AI$3,0))/100</f>
        <v>0.81</v>
      </c>
      <c r="I5" s="112">
        <f>INDEX(data!$A$3:$AI$127, MATCH('Table for manuscript'!$C5, data!$C$3:$C$127,0), MATCH('Table for manuscript'!I$1, data!$A$3:$AI$3,0))</f>
        <v>580674.79693827161</v>
      </c>
      <c r="J5" s="111">
        <f>INDEX(data!$A$3:$AI$127, MATCH('Table for manuscript'!$C5, data!$C$3:$C$127,0), MATCH('Table for manuscript'!J$1, data!$A$3:$AI$3,0))</f>
        <v>152.74284914250163</v>
      </c>
      <c r="K5" s="113">
        <f>INDEX(data!$A$3:$AI$127, MATCH('Table for manuscript'!$C5, data!$C$3:$C$127,0), MATCH('Table for manuscript'!K$1, data!$A$3:$AI$3,0))</f>
        <v>6</v>
      </c>
      <c r="L5" s="113">
        <f>INDEX(data!$A$3:$AI$127, MATCH('Table for manuscript'!$C5, data!$C$3:$C$127,0), MATCH('Table for manuscript'!L$1, data!$A$3:$AI$3,0))</f>
        <v>4</v>
      </c>
      <c r="M5" s="113">
        <f>INDEX(data!$A$3:$AI$127, MATCH('Table for manuscript'!$C5, data!$C$3:$C$127,0), MATCH('Table for manuscript'!M$1, data!$A$3:$AI$3,0))</f>
        <v>0.44999999999999996</v>
      </c>
      <c r="N5" s="113">
        <f>INDEX(data!$A$3:$AI$127, MATCH('Table for manuscript'!$C5, data!$C$3:$C$127,0), MATCH('Table for manuscript'!N$1, data!$A$3:$AI$3,0))</f>
        <v>0</v>
      </c>
      <c r="O5" s="113">
        <f>INDEX(data!$A$3:$AI$127, MATCH('Table for manuscript'!$C5, data!$C$3:$C$127,0), MATCH('Table for manuscript'!O$1, data!$A$3:$AI$3,0))</f>
        <v>0</v>
      </c>
      <c r="P5" s="113">
        <f>INDEX(data!$A$3:$AI$127, MATCH('Table for manuscript'!$C5, data!$C$3:$C$127,0), MATCH('Table for manuscript'!P$1, data!$A$3:$AI$3,0))</f>
        <v>0</v>
      </c>
      <c r="Q5" s="20" t="str">
        <f>INDEX(data!$A$3:$AI$127, MATCH('Table for manuscript'!$C5, data!$C$3:$C$127,0), MATCH('Table for manuscript'!Q$1, data!$A$3:$AI$3,0))</f>
        <v>Universal ART (all identified HIV-infected individuals)</v>
      </c>
    </row>
    <row r="6" spans="1:17">
      <c r="A6" s="91">
        <v>4</v>
      </c>
      <c r="B6" s="91" t="s">
        <v>256</v>
      </c>
      <c r="C6" s="91" t="s">
        <v>644</v>
      </c>
      <c r="D6" s="109">
        <f>INDEX(data!$A$3:$AI$127, MATCH('Table for manuscript'!$C6, data!$C$3:$C$127,0), MATCH('Table for manuscript'!D$1, data!$A$3:$AI$3,0))</f>
        <v>0.58622679981792303</v>
      </c>
      <c r="E6" s="107">
        <f>INDEX(data!$A$3:$AI$127, MATCH('Table for manuscript'!$C6, data!$C$3:$C$127,0), MATCH('Table for manuscript'!E$1, data!$A$3:$AI$3,0))</f>
        <v>211.02489859731463</v>
      </c>
      <c r="F6" s="108">
        <f>INDEX(data!$A$3:$AI$127, MATCH('Table for manuscript'!$C6, data!$C$3:$C$127,0), MATCH('Table for manuscript'!F$1, data!$A$3:$AI$3,0))</f>
        <v>359.97142857142859</v>
      </c>
      <c r="G6" s="109" t="str">
        <f>INDEX(References!$A$2:$C$58,MATCH(INDEX(data!$A$3:$AI$127, MATCH('Table for manuscript'!$C6, data!$C$3:$C$127,0), MATCH('Table for manuscript'!G$1, data!$A$3:$AI$3,0)), References!$C$2:$C$58,0),2)</f>
        <v>[2]</v>
      </c>
      <c r="H6" s="110">
        <f>INDEX(data!$A$3:$AI$127, MATCH('Table for manuscript'!$C6, data!$C$3:$C$127,0), MATCH('Table for manuscript'!H$1, data!$A$3:$AI$3,0))/100</f>
        <v>0.85</v>
      </c>
      <c r="I6" s="112">
        <f>INDEX(data!$A$3:$AI$127, MATCH('Table for manuscript'!$C6, data!$C$3:$C$127,0), MATCH('Table for manuscript'!I$1, data!$A$3:$AI$3,0))</f>
        <v>837528.58395294123</v>
      </c>
      <c r="J6" s="111">
        <f>INDEX(data!$A$3:$AI$127, MATCH('Table for manuscript'!$C6, data!$C$3:$C$127,0), MATCH('Table for manuscript'!J$1, data!$A$3:$AI$3,0))</f>
        <v>152.74284914250163</v>
      </c>
      <c r="K6" s="113">
        <f>INDEX(data!$A$3:$AI$127, MATCH('Table for manuscript'!$C6, data!$C$3:$C$127,0), MATCH('Table for manuscript'!K$1, data!$A$3:$AI$3,0))</f>
        <v>6</v>
      </c>
      <c r="L6" s="113">
        <f>INDEX(data!$A$3:$AI$127, MATCH('Table for manuscript'!$C6, data!$C$3:$C$127,0), MATCH('Table for manuscript'!L$1, data!$A$3:$AI$3,0))</f>
        <v>4</v>
      </c>
      <c r="M6" s="113">
        <f>INDEX(data!$A$3:$AI$127, MATCH('Table for manuscript'!$C6, data!$C$3:$C$127,0), MATCH('Table for manuscript'!M$1, data!$A$3:$AI$3,0))</f>
        <v>0.44999999999999996</v>
      </c>
      <c r="N6" s="113">
        <f>INDEX(data!$A$3:$AI$127, MATCH('Table for manuscript'!$C6, data!$C$3:$C$127,0), MATCH('Table for manuscript'!N$1, data!$A$3:$AI$3,0))</f>
        <v>0</v>
      </c>
      <c r="O6" s="113">
        <f>INDEX(data!$A$3:$AI$127, MATCH('Table for manuscript'!$C6, data!$C$3:$C$127,0), MATCH('Table for manuscript'!O$1, data!$A$3:$AI$3,0))</f>
        <v>0</v>
      </c>
      <c r="P6" s="113">
        <f>INDEX(data!$A$3:$AI$127, MATCH('Table for manuscript'!$C6, data!$C$3:$C$127,0), MATCH('Table for manuscript'!P$1, data!$A$3:$AI$3,0))</f>
        <v>0</v>
      </c>
      <c r="Q6" s="20" t="str">
        <f>INDEX(data!$A$3:$AI$127, MATCH('Table for manuscript'!$C6, data!$C$3:$C$127,0), MATCH('Table for manuscript'!Q$1, data!$A$3:$AI$3,0))</f>
        <v>Universal ART (all identified HIV-infected individuals)</v>
      </c>
    </row>
    <row r="7" spans="1:17">
      <c r="A7" s="91">
        <v>5</v>
      </c>
      <c r="B7" s="91" t="s">
        <v>256</v>
      </c>
      <c r="C7" s="91" t="s">
        <v>552</v>
      </c>
      <c r="D7" s="109">
        <f>INDEX(data!$A$3:$AI$127, MATCH('Table for manuscript'!$C7, data!$C$3:$C$127,0), MATCH('Table for manuscript'!D$1, data!$A$3:$AI$3,0))</f>
        <v>0.46441318067330578</v>
      </c>
      <c r="E7" s="107">
        <f>INDEX(data!$A$3:$AI$127, MATCH('Table for manuscript'!$C7, data!$C$3:$C$127,0), MATCH('Table for manuscript'!E$1, data!$A$3:$AI$3,0))</f>
        <v>44.685031975682477</v>
      </c>
      <c r="F7" s="108">
        <f>INDEX(data!$A$3:$AI$127, MATCH('Table for manuscript'!$C7, data!$C$3:$C$127,0), MATCH('Table for manuscript'!F$1, data!$A$3:$AI$3,0))</f>
        <v>96.21826820439972</v>
      </c>
      <c r="G7" s="109" t="str">
        <f>INDEX(References!$A$2:$C$58,MATCH(INDEX(data!$A$3:$AI$127, MATCH('Table for manuscript'!$C7, data!$C$3:$C$127,0), MATCH('Table for manuscript'!G$1, data!$A$3:$AI$3,0)), References!$C$2:$C$58,0),2)</f>
        <v>[3]</v>
      </c>
      <c r="H7" s="110">
        <f>INDEX(data!$A$3:$AI$127, MATCH('Table for manuscript'!$C7, data!$C$3:$C$127,0), MATCH('Table for manuscript'!H$1, data!$A$3:$AI$3,0))/100</f>
        <v>1</v>
      </c>
      <c r="I7" s="112">
        <f>INDEX(data!$A$3:$AI$127, MATCH('Table for manuscript'!$C7, data!$C$3:$C$127,0), MATCH('Table for manuscript'!I$1, data!$A$3:$AI$3,0))</f>
        <v>415836</v>
      </c>
      <c r="J7" s="111">
        <f>INDEX(data!$A$3:$AI$127, MATCH('Table for manuscript'!$C7, data!$C$3:$C$127,0), MATCH('Table for manuscript'!J$1, data!$A$3:$AI$3,0))</f>
        <v>6.7649999999999997</v>
      </c>
      <c r="K7" s="113">
        <f>INDEX(data!$A$3:$AI$127, MATCH('Table for manuscript'!$C7, data!$C$3:$C$127,0), MATCH('Table for manuscript'!K$1, data!$A$3:$AI$3,0))</f>
        <v>0.1</v>
      </c>
      <c r="L7" s="113">
        <f>INDEX(data!$A$3:$AI$127, MATCH('Table for manuscript'!$C7, data!$C$3:$C$127,0), MATCH('Table for manuscript'!L$1, data!$A$3:$AI$3,0))</f>
        <v>0</v>
      </c>
      <c r="M7" s="113">
        <f>INDEX(data!$A$3:$AI$127, MATCH('Table for manuscript'!$C7, data!$C$3:$C$127,0), MATCH('Table for manuscript'!M$1, data!$A$3:$AI$3,0))</f>
        <v>0</v>
      </c>
      <c r="N7" s="113">
        <f>INDEX(data!$A$3:$AI$127, MATCH('Table for manuscript'!$C7, data!$C$3:$C$127,0), MATCH('Table for manuscript'!N$1, data!$A$3:$AI$3,0))</f>
        <v>0.2</v>
      </c>
      <c r="O7" s="113">
        <f>INDEX(data!$A$3:$AI$127, MATCH('Table for manuscript'!$C7, data!$C$3:$C$127,0), MATCH('Table for manuscript'!O$1, data!$A$3:$AI$3,0))</f>
        <v>0</v>
      </c>
      <c r="P7" s="113">
        <f>INDEX(data!$A$3:$AI$127, MATCH('Table for manuscript'!$C7, data!$C$3:$C$127,0), MATCH('Table for manuscript'!P$1, data!$A$3:$AI$3,0))</f>
        <v>0</v>
      </c>
      <c r="Q7" s="20" t="str">
        <f>INDEX(data!$A$3:$AI$127, MATCH('Table for manuscript'!$C7, data!$C$3:$C$127,0), MATCH('Table for manuscript'!Q$1, data!$A$3:$AI$3,0))</f>
        <v>Blood safety</v>
      </c>
    </row>
    <row r="8" spans="1:17">
      <c r="A8" s="91">
        <v>6</v>
      </c>
      <c r="B8" s="91" t="s">
        <v>256</v>
      </c>
      <c r="C8" s="91" t="s">
        <v>607</v>
      </c>
      <c r="D8" s="109">
        <f>INDEX(data!$A$3:$AI$127, MATCH('Table for manuscript'!$C8, data!$C$3:$C$127,0), MATCH('Table for manuscript'!D$1, data!$A$3:$AI$3,0))</f>
        <v>1.7817485307089837E-2</v>
      </c>
      <c r="E8" s="107">
        <f>INDEX(data!$A$3:$AI$127, MATCH('Table for manuscript'!$C8, data!$C$3:$C$127,0), MATCH('Table for manuscript'!E$1, data!$A$3:$AI$3,0))</f>
        <v>0.79705486117776492</v>
      </c>
      <c r="F8" s="108">
        <f>INDEX(data!$A$3:$AI$127, MATCH('Table for manuscript'!$C8, data!$C$3:$C$127,0), MATCH('Table for manuscript'!F$1, data!$A$3:$AI$3,0))</f>
        <v>44.734419444735288</v>
      </c>
      <c r="G8" s="109" t="str">
        <f>INDEX(References!$A$2:$C$58,MATCH(INDEX(data!$A$3:$AI$127, MATCH('Table for manuscript'!$C8, data!$C$3:$C$127,0), MATCH('Table for manuscript'!G$1, data!$A$3:$AI$3,0)), References!$C$2:$C$58,0),2)</f>
        <v>[1]</v>
      </c>
      <c r="H8" s="110">
        <f>INDEX(data!$A$3:$AI$127, MATCH('Table for manuscript'!$C8, data!$C$3:$C$127,0), MATCH('Table for manuscript'!H$1, data!$A$3:$AI$3,0))/100</f>
        <v>0.75</v>
      </c>
      <c r="I8" s="112">
        <f>INDEX(data!$A$3:$AI$127, MATCH('Table for manuscript'!$C8, data!$C$3:$C$127,0), MATCH('Table for manuscript'!I$1, data!$A$3:$AI$3,0))</f>
        <v>21985281.554693334</v>
      </c>
      <c r="J8" s="111">
        <f>INDEX(data!$A$3:$AI$127, MATCH('Table for manuscript'!$C8, data!$C$3:$C$127,0), MATCH('Table for manuscript'!J$1, data!$A$3:$AI$3,0))</f>
        <v>14.388009236001633</v>
      </c>
      <c r="K8" s="113">
        <f>INDEX(data!$A$3:$AI$127, MATCH('Table for manuscript'!$C8, data!$C$3:$C$127,0), MATCH('Table for manuscript'!K$1, data!$A$3:$AI$3,0))</f>
        <v>0</v>
      </c>
      <c r="L8" s="113">
        <f>INDEX(data!$A$3:$AI$127, MATCH('Table for manuscript'!$C8, data!$C$3:$C$127,0), MATCH('Table for manuscript'!L$1, data!$A$3:$AI$3,0))</f>
        <v>0</v>
      </c>
      <c r="M8" s="113">
        <f>INDEX(data!$A$3:$AI$127, MATCH('Table for manuscript'!$C8, data!$C$3:$C$127,0), MATCH('Table for manuscript'!M$1, data!$A$3:$AI$3,0))</f>
        <v>0</v>
      </c>
      <c r="N8" s="113">
        <f>INDEX(data!$A$3:$AI$127, MATCH('Table for manuscript'!$C8, data!$C$3:$C$127,0), MATCH('Table for manuscript'!N$1, data!$A$3:$AI$3,0))</f>
        <v>0</v>
      </c>
      <c r="O8" s="113">
        <f>INDEX(data!$A$3:$AI$127, MATCH('Table for manuscript'!$C8, data!$C$3:$C$127,0), MATCH('Table for manuscript'!O$1, data!$A$3:$AI$3,0))</f>
        <v>0</v>
      </c>
      <c r="P8" s="113">
        <f>INDEX(data!$A$3:$AI$127, MATCH('Table for manuscript'!$C8, data!$C$3:$C$127,0), MATCH('Table for manuscript'!P$1, data!$A$3:$AI$3,0))</f>
        <v>0</v>
      </c>
      <c r="Q8" s="20" t="str">
        <f>INDEX(data!$A$3:$AI$127, MATCH('Table for manuscript'!$C8, data!$C$3:$C$127,0),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9" spans="1:17">
      <c r="A9" s="91">
        <v>7</v>
      </c>
      <c r="B9" s="91" t="s">
        <v>256</v>
      </c>
      <c r="C9" s="91" t="s">
        <v>647</v>
      </c>
      <c r="D9" s="109">
        <f>INDEX(data!$A$3:$AI$127, MATCH('Table for manuscript'!$C9, data!$C$3:$C$127,0), MATCH('Table for manuscript'!D$1, data!$A$3:$AI$3,0))</f>
        <v>6.8609999999999998</v>
      </c>
      <c r="E9" s="107">
        <f>INDEX(data!$A$3:$AI$127, MATCH('Table for manuscript'!$C9, data!$C$3:$C$127,0), MATCH('Table for manuscript'!E$1, data!$A$3:$AI$3,0))</f>
        <v>5541.1979699999993</v>
      </c>
      <c r="F9" s="108">
        <f>INDEX(data!$A$3:$AI$127, MATCH('Table for manuscript'!$C9, data!$C$3:$C$127,0), MATCH('Table for manuscript'!F$1, data!$A$3:$AI$3,0))</f>
        <v>807.63707477044159</v>
      </c>
      <c r="G9" s="109" t="str">
        <f>INDEX(References!$A$2:$C$58,MATCH(INDEX(data!$A$3:$AI$127, MATCH('Table for manuscript'!$C9, data!$C$3:$C$127,0), MATCH('Table for manuscript'!G$1, data!$A$3:$AI$3,0)), References!$C$2:$C$58,0),2)</f>
        <v>[4]</v>
      </c>
      <c r="H9" s="110">
        <f>INDEX(data!$A$3:$AI$127, MATCH('Table for manuscript'!$C9, data!$C$3:$C$127,0), MATCH('Table for manuscript'!H$1, data!$A$3:$AI$3,0))/100</f>
        <v>0.85</v>
      </c>
      <c r="I9" s="112">
        <f>INDEX(data!$A$3:$AI$127, MATCH('Table for manuscript'!$C9, data!$C$3:$C$127,0), MATCH('Table for manuscript'!I$1, data!$A$3:$AI$3,0))</f>
        <v>1418203.3808912127</v>
      </c>
      <c r="J9" s="111">
        <f>INDEX(data!$A$3:$AI$127, MATCH('Table for manuscript'!$C9, data!$C$3:$C$127,0), MATCH('Table for manuscript'!J$1, data!$A$3:$AI$3,0))</f>
        <v>647.58500000000004</v>
      </c>
      <c r="K9" s="113">
        <f>INDEX(data!$A$3:$AI$127, MATCH('Table for manuscript'!$C9, data!$C$3:$C$127,0), MATCH('Table for manuscript'!K$1, data!$A$3:$AI$3,0))</f>
        <v>4.5</v>
      </c>
      <c r="L9" s="113">
        <f>INDEX(data!$A$3:$AI$127, MATCH('Table for manuscript'!$C9, data!$C$3:$C$127,0), MATCH('Table for manuscript'!L$1, data!$A$3:$AI$3,0))</f>
        <v>0</v>
      </c>
      <c r="M9" s="113">
        <f>INDEX(data!$A$3:$AI$127, MATCH('Table for manuscript'!$C9, data!$C$3:$C$127,0), MATCH('Table for manuscript'!M$1, data!$A$3:$AI$3,0))</f>
        <v>0</v>
      </c>
      <c r="N9" s="113">
        <f>INDEX(data!$A$3:$AI$127, MATCH('Table for manuscript'!$C9, data!$C$3:$C$127,0), MATCH('Table for manuscript'!N$1, data!$A$3:$AI$3,0))</f>
        <v>0</v>
      </c>
      <c r="O9" s="113">
        <f>INDEX(data!$A$3:$AI$127, MATCH('Table for manuscript'!$C9, data!$C$3:$C$127,0), MATCH('Table for manuscript'!O$1, data!$A$3:$AI$3,0))</f>
        <v>0</v>
      </c>
      <c r="P9" s="113">
        <f>INDEX(data!$A$3:$AI$127, MATCH('Table for manuscript'!$C9, data!$C$3:$C$127,0), MATCH('Table for manuscript'!P$1, data!$A$3:$AI$3,0))</f>
        <v>0</v>
      </c>
      <c r="Q9" s="20" t="str">
        <f>INDEX(data!$A$3:$AI$127, MATCH('Table for manuscript'!$C9, data!$C$3:$C$127,0), MATCH('Table for manuscript'!Q$1, data!$A$3:$AI$3,0))</f>
        <v>Home based highly active anti-retroviral therapy (HAART) added to a package of home based care (HBAC) and cotrimoxazole prophylaxis</v>
      </c>
    </row>
    <row r="10" spans="1:17">
      <c r="A10" s="91">
        <v>8</v>
      </c>
      <c r="B10" s="91" t="s">
        <v>256</v>
      </c>
      <c r="C10" s="91" t="s">
        <v>588</v>
      </c>
      <c r="D10" s="109">
        <f>INDEX(data!$A$3:$AI$127, MATCH('Table for manuscript'!$C10, data!$C$3:$C$127,0), MATCH('Table for manuscript'!D$1, data!$A$3:$AI$3,0))</f>
        <v>6.87</v>
      </c>
      <c r="E10" s="107">
        <f>INDEX(data!$A$3:$AI$127, MATCH('Table for manuscript'!$C10, data!$C$3:$C$127,0), MATCH('Table for manuscript'!E$1, data!$A$3:$AI$3,0))</f>
        <v>372.07188000000002</v>
      </c>
      <c r="F10" s="108">
        <f>INDEX(data!$A$3:$AI$127, MATCH('Table for manuscript'!$C10, data!$C$3:$C$127,0), MATCH('Table for manuscript'!F$1, data!$A$3:$AI$3,0))</f>
        <v>54.158934497816595</v>
      </c>
      <c r="G10" s="109" t="str">
        <f>INDEX(References!$A$2:$C$58,MATCH(INDEX(data!$A$3:$AI$127, MATCH('Table for manuscript'!$C10, data!$C$3:$C$127,0), MATCH('Table for manuscript'!G$1, data!$A$3:$AI$3,0)), References!$C$2:$C$58,0),2)</f>
        <v>[5]</v>
      </c>
      <c r="H10" s="110">
        <f>INDEX(data!$A$3:$AI$127, MATCH('Table for manuscript'!$C10, data!$C$3:$C$127,0), MATCH('Table for manuscript'!H$1, data!$A$3:$AI$3,0))/100</f>
        <v>0.75</v>
      </c>
      <c r="I10" s="112">
        <f>INDEX(data!$A$3:$AI$127, MATCH('Table for manuscript'!$C10, data!$C$3:$C$127,0), MATCH('Table for manuscript'!I$1, data!$A$3:$AI$3,0))</f>
        <v>2215</v>
      </c>
      <c r="J10" s="111">
        <f>INDEX(data!$A$3:$AI$127, MATCH('Table for manuscript'!$C10, data!$C$3:$C$127,0), MATCH('Table for manuscript'!J$1, data!$A$3:$AI$3,0))</f>
        <v>88.788826122594855</v>
      </c>
      <c r="K10" s="113">
        <f>INDEX(data!$A$3:$AI$127, MATCH('Table for manuscript'!$C10, data!$C$3:$C$127,0), MATCH('Table for manuscript'!K$1, data!$A$3:$AI$3,0))</f>
        <v>0</v>
      </c>
      <c r="L10" s="113">
        <f>INDEX(data!$A$3:$AI$127, MATCH('Table for manuscript'!$C10, data!$C$3:$C$127,0), MATCH('Table for manuscript'!L$1, data!$A$3:$AI$3,0))</f>
        <v>0</v>
      </c>
      <c r="M10" s="113">
        <f>INDEX(data!$A$3:$AI$127, MATCH('Table for manuscript'!$C10, data!$C$3:$C$127,0), MATCH('Table for manuscript'!M$1, data!$A$3:$AI$3,0))</f>
        <v>0</v>
      </c>
      <c r="N10" s="113">
        <f>INDEX(data!$A$3:$AI$127, MATCH('Table for manuscript'!$C10, data!$C$3:$C$127,0), MATCH('Table for manuscript'!N$1, data!$A$3:$AI$3,0))</f>
        <v>0</v>
      </c>
      <c r="O10" s="113">
        <f>INDEX(data!$A$3:$AI$127, MATCH('Table for manuscript'!$C10, data!$C$3:$C$127,0), MATCH('Table for manuscript'!O$1, data!$A$3:$AI$3,0))</f>
        <v>0</v>
      </c>
      <c r="P10" s="113">
        <f>INDEX(data!$A$3:$AI$127, MATCH('Table for manuscript'!$C10, data!$C$3:$C$127,0), MATCH('Table for manuscript'!P$1, data!$A$3:$AI$3,0))</f>
        <v>0</v>
      </c>
      <c r="Q10" s="20" t="str">
        <f>INDEX(data!$A$3:$AI$127, MATCH('Table for manuscript'!$C10,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1" spans="1:17">
      <c r="A11" s="91">
        <v>9</v>
      </c>
      <c r="B11" s="91" t="s">
        <v>256</v>
      </c>
      <c r="C11" s="91" t="s">
        <v>596</v>
      </c>
      <c r="D11" s="109">
        <f>INDEX(data!$A$3:$AI$127, MATCH('Table for manuscript'!$C11, data!$C$3:$C$127,0), MATCH('Table for manuscript'!D$1, data!$A$3:$AI$3,0))</f>
        <v>6.87</v>
      </c>
      <c r="E11" s="107">
        <f>INDEX(data!$A$3:$AI$127, MATCH('Table for manuscript'!$C11, data!$C$3:$C$127,0), MATCH('Table for manuscript'!E$1, data!$A$3:$AI$3,0))</f>
        <v>372.07188000000002</v>
      </c>
      <c r="F11" s="108">
        <f>INDEX(data!$A$3:$AI$127, MATCH('Table for manuscript'!$C11, data!$C$3:$C$127,0), MATCH('Table for manuscript'!F$1, data!$A$3:$AI$3,0))</f>
        <v>54.158934497816595</v>
      </c>
      <c r="G11" s="109" t="str">
        <f>INDEX(References!$A$2:$C$58,MATCH(INDEX(data!$A$3:$AI$127, MATCH('Table for manuscript'!$C11, data!$C$3:$C$127,0), MATCH('Table for manuscript'!G$1, data!$A$3:$AI$3,0)), References!$C$2:$C$58,0),2)</f>
        <v>[5]</v>
      </c>
      <c r="H11" s="110">
        <f>INDEX(data!$A$3:$AI$127, MATCH('Table for manuscript'!$C11, data!$C$3:$C$127,0), MATCH('Table for manuscript'!H$1, data!$A$3:$AI$3,0))/100</f>
        <v>0.75</v>
      </c>
      <c r="I11" s="112">
        <f>INDEX(data!$A$3:$AI$127, MATCH('Table for manuscript'!$C11, data!$C$3:$C$127,0), MATCH('Table for manuscript'!I$1, data!$A$3:$AI$3,0))</f>
        <v>24100</v>
      </c>
      <c r="J11" s="111">
        <f>INDEX(data!$A$3:$AI$127, MATCH('Table for manuscript'!$C11, data!$C$3:$C$127,0), MATCH('Table for manuscript'!J$1, data!$A$3:$AI$3,0))</f>
        <v>118.37553777596084</v>
      </c>
      <c r="K11" s="113">
        <f>INDEX(data!$A$3:$AI$127, MATCH('Table for manuscript'!$C11, data!$C$3:$C$127,0), MATCH('Table for manuscript'!K$1, data!$A$3:$AI$3,0))</f>
        <v>0</v>
      </c>
      <c r="L11" s="113">
        <f>INDEX(data!$A$3:$AI$127, MATCH('Table for manuscript'!$C11, data!$C$3:$C$127,0), MATCH('Table for manuscript'!L$1, data!$A$3:$AI$3,0))</f>
        <v>0</v>
      </c>
      <c r="M11" s="113">
        <f>INDEX(data!$A$3:$AI$127, MATCH('Table for manuscript'!$C11, data!$C$3:$C$127,0), MATCH('Table for manuscript'!M$1, data!$A$3:$AI$3,0))</f>
        <v>0</v>
      </c>
      <c r="N11" s="113">
        <f>INDEX(data!$A$3:$AI$127, MATCH('Table for manuscript'!$C11, data!$C$3:$C$127,0), MATCH('Table for manuscript'!N$1, data!$A$3:$AI$3,0))</f>
        <v>0</v>
      </c>
      <c r="O11" s="113">
        <f>INDEX(data!$A$3:$AI$127, MATCH('Table for manuscript'!$C11, data!$C$3:$C$127,0), MATCH('Table for manuscript'!O$1, data!$A$3:$AI$3,0))</f>
        <v>0</v>
      </c>
      <c r="P11" s="113">
        <f>INDEX(data!$A$3:$AI$127, MATCH('Table for manuscript'!$C11, data!$C$3:$C$127,0), MATCH('Table for manuscript'!P$1, data!$A$3:$AI$3,0))</f>
        <v>0</v>
      </c>
      <c r="Q11" s="20" t="str">
        <f>INDEX(data!$A$3:$AI$127, MATCH('Table for manuscript'!$C11, data!$C$3:$C$127,0), MATCH('Table for manuscript'!Q$1, data!$A$3:$AI$3,0))</f>
        <v>Avahan HIV prevention programme- peer-led outreach, education and condom distribution, free treatment of sexually transmitted infections (STIs), free commodity supplies (condoms, STI drugs), and facilitation of community mobilization</v>
      </c>
    </row>
    <row r="12" spans="1:17">
      <c r="A12" s="91">
        <v>10</v>
      </c>
      <c r="B12" s="91" t="s">
        <v>256</v>
      </c>
      <c r="C12" s="91" t="s">
        <v>616</v>
      </c>
      <c r="D12" s="109">
        <f>INDEX(data!$A$3:$AI$127, MATCH('Table for manuscript'!$C12, data!$C$3:$C$127,0), MATCH('Table for manuscript'!D$1, data!$A$3:$AI$3,0))</f>
        <v>0.31</v>
      </c>
      <c r="E12" s="107">
        <f>INDEX(data!$A$3:$AI$127, MATCH('Table for manuscript'!$C12, data!$C$3:$C$127,0), MATCH('Table for manuscript'!E$1, data!$A$3:$AI$3,0))</f>
        <v>-94.520809999999997</v>
      </c>
      <c r="F12" s="108">
        <f>INDEX(data!$A$3:$AI$127, MATCH('Table for manuscript'!$C12, data!$C$3:$C$127,0), MATCH('Table for manuscript'!F$1, data!$A$3:$AI$3,0))</f>
        <v>-304.90583870967743</v>
      </c>
      <c r="G12" s="109" t="str">
        <f>INDEX(References!$A$2:$C$58,MATCH(INDEX(data!$A$3:$AI$127, MATCH('Table for manuscript'!$C12, data!$C$3:$C$127,0), MATCH('Table for manuscript'!G$1, data!$A$3:$AI$3,0)), References!$C$2:$C$58,0),2)</f>
        <v>[6]</v>
      </c>
      <c r="H12" s="110">
        <f>INDEX(data!$A$3:$AI$127, MATCH('Table for manuscript'!$C12, data!$C$3:$C$127,0), MATCH('Table for manuscript'!H$1, data!$A$3:$AI$3,0))/100</f>
        <v>0.4</v>
      </c>
      <c r="I12" s="112">
        <f>INDEX(data!$A$3:$AI$127, MATCH('Table for manuscript'!$C12, data!$C$3:$C$127,0), MATCH('Table for manuscript'!I$1, data!$A$3:$AI$3,0))</f>
        <v>2736460.1308499998</v>
      </c>
      <c r="J12" s="111">
        <f>INDEX(data!$A$3:$AI$127, MATCH('Table for manuscript'!$C12, data!$C$3:$C$127,0), MATCH('Table for manuscript'!J$1, data!$A$3:$AI$3,0))</f>
        <v>10.308060271045226</v>
      </c>
      <c r="K12" s="113">
        <f>INDEX(data!$A$3:$AI$127, MATCH('Table for manuscript'!$C12, data!$C$3:$C$127,0), MATCH('Table for manuscript'!K$1, data!$A$3:$AI$3,0))</f>
        <v>10</v>
      </c>
      <c r="L12" s="113">
        <f>INDEX(data!$A$3:$AI$127, MATCH('Table for manuscript'!$C12, data!$C$3:$C$127,0), MATCH('Table for manuscript'!L$1, data!$A$3:$AI$3,0))</f>
        <v>0</v>
      </c>
      <c r="M12" s="113">
        <f>INDEX(data!$A$3:$AI$127, MATCH('Table for manuscript'!$C12, data!$C$3:$C$127,0), MATCH('Table for manuscript'!M$1, data!$A$3:$AI$3,0))</f>
        <v>0</v>
      </c>
      <c r="N12" s="113">
        <f>INDEX(data!$A$3:$AI$127, MATCH('Table for manuscript'!$C12, data!$C$3:$C$127,0), MATCH('Table for manuscript'!N$1, data!$A$3:$AI$3,0))</f>
        <v>0</v>
      </c>
      <c r="O12" s="113">
        <f>INDEX(data!$A$3:$AI$127, MATCH('Table for manuscript'!$C12, data!$C$3:$C$127,0), MATCH('Table for manuscript'!O$1, data!$A$3:$AI$3,0))</f>
        <v>0</v>
      </c>
      <c r="P12" s="113">
        <f>INDEX(data!$A$3:$AI$127, MATCH('Table for manuscript'!$C12, data!$C$3:$C$127,0), MATCH('Table for manuscript'!P$1, data!$A$3:$AI$3,0))</f>
        <v>0</v>
      </c>
      <c r="Q12" s="20" t="str">
        <f>INDEX(data!$A$3:$AI$127, MATCH('Table for manuscript'!$C12, data!$C$3:$C$127,0), MATCH('Table for manuscript'!Q$1, data!$A$3:$AI$3,0))</f>
        <v>Circumcision for prevention of heterosexual acquisition of HIV</v>
      </c>
    </row>
    <row r="13" spans="1:17">
      <c r="A13" s="91">
        <v>11</v>
      </c>
      <c r="B13" s="91" t="s">
        <v>256</v>
      </c>
      <c r="C13" s="91" t="s">
        <v>535</v>
      </c>
      <c r="D13" s="109">
        <f>INDEX(data!$A$3:$AI$127, MATCH('Table for manuscript'!$C13, data!$C$3:$C$127,0), MATCH('Table for manuscript'!D$1, data!$A$3:$AI$3,0))</f>
        <v>8.4781064642234782E-3</v>
      </c>
      <c r="E13" s="107">
        <f>INDEX(data!$A$3:$AI$127, MATCH('Table for manuscript'!$C13, data!$C$3:$C$127,0), MATCH('Table for manuscript'!E$1, data!$A$3:$AI$3,0))</f>
        <v>1.6607035387747993E-2</v>
      </c>
      <c r="F13" s="108">
        <f>INDEX(data!$A$3:$AI$127, MATCH('Table for manuscript'!$C13, data!$C$3:$C$127,0), MATCH('Table for manuscript'!F$1, data!$A$3:$AI$3,0))</f>
        <v>1.9588142066660228</v>
      </c>
      <c r="G13" s="109" t="str">
        <f>INDEX(References!$A$2:$C$58,MATCH(INDEX(data!$A$3:$AI$127, MATCH('Table for manuscript'!$C13, data!$C$3:$C$127,0), MATCH('Table for manuscript'!G$1, data!$A$3:$AI$3,0)), References!$C$2:$C$58,0),2)</f>
        <v>[1]</v>
      </c>
      <c r="H13" s="110">
        <f>INDEX(data!$A$3:$AI$127, MATCH('Table for manuscript'!$C13, data!$C$3:$C$127,0), MATCH('Table for manuscript'!H$1, data!$A$3:$AI$3,0))/100</f>
        <v>0.71</v>
      </c>
      <c r="I13" s="112">
        <f>INDEX(data!$A$3:$AI$127, MATCH('Table for manuscript'!$C13, data!$C$3:$C$127,0), MATCH('Table for manuscript'!I$1, data!$A$3:$AI$3,0))</f>
        <v>41583600</v>
      </c>
      <c r="J13" s="111">
        <f>INDEX(data!$A$3:$AI$127, MATCH('Table for manuscript'!$C13, data!$C$3:$C$127,0), MATCH('Table for manuscript'!J$1, data!$A$3:$AI$3,0))</f>
        <v>1E-35</v>
      </c>
      <c r="K13" s="113">
        <f>INDEX(data!$A$3:$AI$127, MATCH('Table for manuscript'!$C13, data!$C$3:$C$127,0), MATCH('Table for manuscript'!K$1, data!$A$3:$AI$3,0))</f>
        <v>0</v>
      </c>
      <c r="L13" s="113">
        <f>INDEX(data!$A$3:$AI$127, MATCH('Table for manuscript'!$C13, data!$C$3:$C$127,0), MATCH('Table for manuscript'!L$1, data!$A$3:$AI$3,0))</f>
        <v>0</v>
      </c>
      <c r="M13" s="113">
        <f>INDEX(data!$A$3:$AI$127, MATCH('Table for manuscript'!$C13, data!$C$3:$C$127,0), MATCH('Table for manuscript'!M$1, data!$A$3:$AI$3,0))</f>
        <v>0</v>
      </c>
      <c r="N13" s="113">
        <f>INDEX(data!$A$3:$AI$127, MATCH('Table for manuscript'!$C13, data!$C$3:$C$127,0), MATCH('Table for manuscript'!N$1, data!$A$3:$AI$3,0))</f>
        <v>0</v>
      </c>
      <c r="O13" s="113">
        <f>INDEX(data!$A$3:$AI$127, MATCH('Table for manuscript'!$C13, data!$C$3:$C$127,0), MATCH('Table for manuscript'!O$1, data!$A$3:$AI$3,0))</f>
        <v>0</v>
      </c>
      <c r="P13" s="113">
        <f>INDEX(data!$A$3:$AI$127, MATCH('Table for manuscript'!$C13, data!$C$3:$C$127,0), MATCH('Table for manuscript'!P$1, data!$A$3:$AI$3,0))</f>
        <v>0</v>
      </c>
      <c r="Q13" s="20" t="str">
        <f>INDEX(data!$A$3:$AI$127, MATCH('Table for manuscript'!$C13, data!$C$3:$C$127,0),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14" spans="1:17">
      <c r="A14" s="91">
        <v>12</v>
      </c>
      <c r="B14" s="91" t="s">
        <v>256</v>
      </c>
      <c r="C14" s="91" t="s">
        <v>603</v>
      </c>
      <c r="D14" s="109">
        <f>INDEX(data!$A$3:$AI$127, MATCH('Table for manuscript'!$C14, data!$C$3:$C$127,0), MATCH('Table for manuscript'!D$1, data!$A$3:$AI$3,0))</f>
        <v>29.533925954486651</v>
      </c>
      <c r="E14" s="107">
        <f>INDEX(data!$A$3:$AI$127, MATCH('Table for manuscript'!$C14, data!$C$3:$C$127,0), MATCH('Table for manuscript'!E$1, data!$A$3:$AI$3,0))</f>
        <v>68.200652049233938</v>
      </c>
      <c r="F14" s="108">
        <f>INDEX(data!$A$3:$AI$127, MATCH('Table for manuscript'!$C14, data!$C$3:$C$127,0), MATCH('Table for manuscript'!F$1, data!$A$3:$AI$3,0))</f>
        <v>2.3092308199842706</v>
      </c>
      <c r="G14" s="109" t="str">
        <f>INDEX(References!$A$2:$C$58,MATCH(INDEX(data!$A$3:$AI$127, MATCH('Table for manuscript'!$C14, data!$C$3:$C$127,0), MATCH('Table for manuscript'!G$1, data!$A$3:$AI$3,0)), References!$C$2:$C$58,0),2)</f>
        <v>[1]</v>
      </c>
      <c r="H14" s="110">
        <f>INDEX(data!$A$3:$AI$127, MATCH('Table for manuscript'!$C14, data!$C$3:$C$127,0), MATCH('Table for manuscript'!H$1, data!$A$3:$AI$3,0))/100</f>
        <v>0.71</v>
      </c>
      <c r="I14" s="112">
        <f>INDEX(data!$A$3:$AI$127, MATCH('Table for manuscript'!$C14, data!$C$3:$C$127,0), MATCH('Table for manuscript'!I$1, data!$A$3:$AI$3,0))</f>
        <v>44300</v>
      </c>
      <c r="J14" s="111">
        <f>INDEX(data!$A$3:$AI$127, MATCH('Table for manuscript'!$C14, data!$C$3:$C$127,0), MATCH('Table for manuscript'!J$1, data!$A$3:$AI$3,0))</f>
        <v>9.9999999999999995E-7</v>
      </c>
      <c r="K14" s="113">
        <f>INDEX(data!$A$3:$AI$127, MATCH('Table for manuscript'!$C14, data!$C$3:$C$127,0), MATCH('Table for manuscript'!K$1, data!$A$3:$AI$3,0))</f>
        <v>0</v>
      </c>
      <c r="L14" s="113">
        <f>INDEX(data!$A$3:$AI$127, MATCH('Table for manuscript'!$C14, data!$C$3:$C$127,0), MATCH('Table for manuscript'!L$1, data!$A$3:$AI$3,0))</f>
        <v>0</v>
      </c>
      <c r="M14" s="113">
        <f>INDEX(data!$A$3:$AI$127, MATCH('Table for manuscript'!$C14, data!$C$3:$C$127,0), MATCH('Table for manuscript'!M$1, data!$A$3:$AI$3,0))</f>
        <v>0</v>
      </c>
      <c r="N14" s="113">
        <f>INDEX(data!$A$3:$AI$127, MATCH('Table for manuscript'!$C14, data!$C$3:$C$127,0), MATCH('Table for manuscript'!N$1, data!$A$3:$AI$3,0))</f>
        <v>0</v>
      </c>
      <c r="O14" s="113">
        <f>INDEX(data!$A$3:$AI$127, MATCH('Table for manuscript'!$C14, data!$C$3:$C$127,0), MATCH('Table for manuscript'!O$1, data!$A$3:$AI$3,0))</f>
        <v>0</v>
      </c>
      <c r="P14" s="113">
        <f>INDEX(data!$A$3:$AI$127, MATCH('Table for manuscript'!$C14, data!$C$3:$C$127,0), MATCH('Table for manuscript'!P$1, data!$A$3:$AI$3,0))</f>
        <v>0</v>
      </c>
      <c r="Q14" s="20" t="str">
        <f>INDEX(data!$A$3:$AI$127, MATCH('Table for manuscript'!$C14, data!$C$3:$C$127,0), MATCH('Table for manuscript'!Q$1, data!$A$3:$AI$3,0))</f>
        <v>Peer education for sex workers (95%) - Training of selected sex workers by social workers to undertake peer education; provision of condoms</v>
      </c>
    </row>
    <row r="15" spans="1:17">
      <c r="A15" s="91">
        <v>13</v>
      </c>
      <c r="B15" s="91" t="s">
        <v>256</v>
      </c>
      <c r="C15" s="91" t="s">
        <v>621</v>
      </c>
      <c r="D15" s="109">
        <f>INDEX(data!$A$3:$AI$127, MATCH('Table for manuscript'!$C15, data!$C$3:$C$127,0), MATCH('Table for manuscript'!D$1, data!$A$3:$AI$3,0))</f>
        <v>8.58</v>
      </c>
      <c r="E15" s="107">
        <f>INDEX(data!$A$3:$AI$127, MATCH('Table for manuscript'!$C15, data!$C$3:$C$127,0), MATCH('Table for manuscript'!E$1, data!$A$3:$AI$3,0))</f>
        <v>334.27800000000002</v>
      </c>
      <c r="F15" s="108">
        <f>INDEX(data!$A$3:$AI$127, MATCH('Table for manuscript'!$C15, data!$C$3:$C$127,0), MATCH('Table for manuscript'!F$1, data!$A$3:$AI$3,0))</f>
        <v>38.960139860139861</v>
      </c>
      <c r="G15" s="109" t="str">
        <f>INDEX(References!$A$2:$C$58,MATCH(INDEX(data!$A$3:$AI$127, MATCH('Table for manuscript'!$C15, data!$C$3:$C$127,0), MATCH('Table for manuscript'!G$1, data!$A$3:$AI$3,0)), References!$C$2:$C$58,0),2)</f>
        <v>[7]</v>
      </c>
      <c r="H15" s="110">
        <f>INDEX(data!$A$3:$AI$127, MATCH('Table for manuscript'!$C15, data!$C$3:$C$127,0), MATCH('Table for manuscript'!H$1, data!$A$3:$AI$3,0))/100</f>
        <v>0.98749979999999993</v>
      </c>
      <c r="I15" s="112">
        <f>INDEX(data!$A$3:$AI$127, MATCH('Table for manuscript'!$C15, data!$C$3:$C$127,0), MATCH('Table for manuscript'!I$1, data!$A$3:$AI$3,0))</f>
        <v>74517.289066792728</v>
      </c>
      <c r="J15" s="111">
        <f>INDEX(data!$A$3:$AI$127, MATCH('Table for manuscript'!$C15, data!$C$3:$C$127,0), MATCH('Table for manuscript'!J$1, data!$A$3:$AI$3,0))</f>
        <v>21.95593003137849</v>
      </c>
      <c r="K15" s="113">
        <f>INDEX(data!$A$3:$AI$127, MATCH('Table for manuscript'!$C15, data!$C$3:$C$127,0), MATCH('Table for manuscript'!K$1, data!$A$3:$AI$3,0))</f>
        <v>3</v>
      </c>
      <c r="L15" s="113">
        <f>INDEX(data!$A$3:$AI$127, MATCH('Table for manuscript'!$C15, data!$C$3:$C$127,0), MATCH('Table for manuscript'!L$1, data!$A$3:$AI$3,0))</f>
        <v>10</v>
      </c>
      <c r="M15" s="113">
        <f>INDEX(data!$A$3:$AI$127, MATCH('Table for manuscript'!$C15, data!$C$3:$C$127,0), MATCH('Table for manuscript'!M$1, data!$A$3:$AI$3,0))</f>
        <v>0.44999999999999996</v>
      </c>
      <c r="N15" s="113">
        <f>INDEX(data!$A$3:$AI$127, MATCH('Table for manuscript'!$C15, data!$C$3:$C$127,0), MATCH('Table for manuscript'!N$1, data!$A$3:$AI$3,0))</f>
        <v>0</v>
      </c>
      <c r="O15" s="113">
        <f>INDEX(data!$A$3:$AI$127, MATCH('Table for manuscript'!$C15, data!$C$3:$C$127,0), MATCH('Table for manuscript'!O$1, data!$A$3:$AI$3,0))</f>
        <v>0</v>
      </c>
      <c r="P15" s="113">
        <f>INDEX(data!$A$3:$AI$127, MATCH('Table for manuscript'!$C15, data!$C$3:$C$127,0), MATCH('Table for manuscript'!P$1, data!$A$3:$AI$3,0))</f>
        <v>0</v>
      </c>
      <c r="Q15" s="20" t="str">
        <f>INDEX(data!$A$3:$AI$127, MATCH('Table for manuscript'!$C15, data!$C$3:$C$127,0), MATCH('Table for manuscript'!Q$1, data!$A$3:$AI$3,0))</f>
        <v>18-month antiretroviral therapy (ART) to prevent mother-to-child HIV transmission. A combination of zidovudine and lamivudine with either efavirenz or nevirapine</v>
      </c>
    </row>
    <row r="16" spans="1:17">
      <c r="A16" s="91">
        <v>14</v>
      </c>
      <c r="B16" s="91" t="s">
        <v>256</v>
      </c>
      <c r="C16" s="91" t="s">
        <v>628</v>
      </c>
      <c r="D16" s="109">
        <f>INDEX(data!$A$3:$AI$127, MATCH('Table for manuscript'!$C16, data!$C$3:$C$127,0), MATCH('Table for manuscript'!D$1, data!$A$3:$AI$3,0))</f>
        <v>16.201620162016201</v>
      </c>
      <c r="E16" s="107">
        <f>INDEX(data!$A$3:$AI$127, MATCH('Table for manuscript'!$C16, data!$C$3:$C$127,0), MATCH('Table for manuscript'!E$1, data!$A$3:$AI$3,0))</f>
        <v>34091.809180918091</v>
      </c>
      <c r="F16" s="108">
        <f>INDEX(data!$A$3:$AI$127, MATCH('Table for manuscript'!$C16, data!$C$3:$C$127,0), MATCH('Table for manuscript'!F$1, data!$A$3:$AI$3,0))</f>
        <v>2104.2222222222222</v>
      </c>
      <c r="G16" s="109" t="str">
        <f>INDEX(References!$A$2:$C$58,MATCH(INDEX(data!$A$3:$AI$127, MATCH('Table for manuscript'!$C16, data!$C$3:$C$127,0), MATCH('Table for manuscript'!G$1, data!$A$3:$AI$3,0)), References!$C$2:$C$58,0),2)</f>
        <v>[8]</v>
      </c>
      <c r="H16" s="110">
        <f>INDEX(data!$A$3:$AI$127, MATCH('Table for manuscript'!$C16, data!$C$3:$C$127,0), MATCH('Table for manuscript'!H$1, data!$A$3:$AI$3,0))/100</f>
        <v>0.9</v>
      </c>
      <c r="I16" s="112">
        <f>INDEX(data!$A$3:$AI$127, MATCH('Table for manuscript'!$C16, data!$C$3:$C$127,0), MATCH('Table for manuscript'!I$1, data!$A$3:$AI$3,0))</f>
        <v>1111</v>
      </c>
      <c r="J16" s="111">
        <f>INDEX(data!$A$3:$AI$127, MATCH('Table for manuscript'!$C16, data!$C$3:$C$127,0), MATCH('Table for manuscript'!J$1, data!$A$3:$AI$3,0))</f>
        <v>101</v>
      </c>
      <c r="K16" s="113">
        <f>INDEX(data!$A$3:$AI$127, MATCH('Table for manuscript'!$C16, data!$C$3:$C$127,0), MATCH('Table for manuscript'!K$1, data!$A$3:$AI$3,0))</f>
        <v>0</v>
      </c>
      <c r="L16" s="113">
        <f>INDEX(data!$A$3:$AI$127, MATCH('Table for manuscript'!$C16, data!$C$3:$C$127,0), MATCH('Table for manuscript'!L$1, data!$A$3:$AI$3,0))</f>
        <v>0</v>
      </c>
      <c r="M16" s="113">
        <f>INDEX(data!$A$3:$AI$127, MATCH('Table for manuscript'!$C16, data!$C$3:$C$127,0), MATCH('Table for manuscript'!M$1, data!$A$3:$AI$3,0))</f>
        <v>0</v>
      </c>
      <c r="N16" s="113">
        <f>INDEX(data!$A$3:$AI$127, MATCH('Table for manuscript'!$C16, data!$C$3:$C$127,0), MATCH('Table for manuscript'!N$1, data!$A$3:$AI$3,0))</f>
        <v>0</v>
      </c>
      <c r="O16" s="113">
        <f>INDEX(data!$A$3:$AI$127, MATCH('Table for manuscript'!$C16, data!$C$3:$C$127,0), MATCH('Table for manuscript'!O$1, data!$A$3:$AI$3,0))</f>
        <v>0</v>
      </c>
      <c r="P16" s="113">
        <f>INDEX(data!$A$3:$AI$127, MATCH('Table for manuscript'!$C16, data!$C$3:$C$127,0), MATCH('Table for manuscript'!P$1, data!$A$3:$AI$3,0))</f>
        <v>0</v>
      </c>
      <c r="Q16" s="20" t="str">
        <f>INDEX(data!$A$3:$AI$127, MATCH('Table for manuscript'!$C16, data!$C$3:$C$127,0), MATCH('Table for manuscript'!Q$1, data!$A$3:$AI$3,0))</f>
        <v>Pre-exposure prophylaxis (PrEP) for high-risk serodiscordant couples and high-risk couples + antiretroviral therapy (ART) use (40%)</v>
      </c>
    </row>
    <row r="17" spans="1:17">
      <c r="A17" s="91">
        <v>15</v>
      </c>
      <c r="B17" s="91" t="s">
        <v>256</v>
      </c>
      <c r="C17" s="91" t="s">
        <v>635</v>
      </c>
      <c r="D17" s="109">
        <f>INDEX(data!$A$3:$AI$127, MATCH('Table for manuscript'!$C17, data!$C$3:$C$127,0), MATCH('Table for manuscript'!D$1, data!$A$3:$AI$3,0))</f>
        <v>0.34</v>
      </c>
      <c r="E17" s="107">
        <f>INDEX(data!$A$3:$AI$127, MATCH('Table for manuscript'!$C17, data!$C$3:$C$127,0), MATCH('Table for manuscript'!E$1, data!$A$3:$AI$3,0))</f>
        <v>359.30699999999996</v>
      </c>
      <c r="F17" s="108">
        <f>INDEX(data!$A$3:$AI$127, MATCH('Table for manuscript'!$C17, data!$C$3:$C$127,0), MATCH('Table for manuscript'!F$1, data!$A$3:$AI$3,0))</f>
        <v>1056.7852941176468</v>
      </c>
      <c r="G17" s="109" t="str">
        <f>INDEX(References!$A$2:$C$58,MATCH(INDEX(data!$A$3:$AI$127, MATCH('Table for manuscript'!$C17, data!$C$3:$C$127,0), MATCH('Table for manuscript'!G$1, data!$A$3:$AI$3,0)), References!$C$2:$C$58,0),2)</f>
        <v>[9]</v>
      </c>
      <c r="H17" s="110">
        <f>INDEX(data!$A$3:$AI$127, MATCH('Table for manuscript'!$C17, data!$C$3:$C$127,0), MATCH('Table for manuscript'!H$1, data!$A$3:$AI$3,0))/100</f>
        <v>0.98749979999999993</v>
      </c>
      <c r="I17" s="112">
        <f>INDEX(data!$A$3:$AI$127, MATCH('Table for manuscript'!$C17, data!$C$3:$C$127,0), MATCH('Table for manuscript'!I$1, data!$A$3:$AI$3,0))</f>
        <v>74517.289066792728</v>
      </c>
      <c r="J17" s="111">
        <f>INDEX(data!$A$3:$AI$127, MATCH('Table for manuscript'!$C17, data!$C$3:$C$127,0), MATCH('Table for manuscript'!J$1, data!$A$3:$AI$3,0))</f>
        <v>101</v>
      </c>
      <c r="K17" s="113">
        <f>INDEX(data!$A$3:$AI$127, MATCH('Table for manuscript'!$C17, data!$C$3:$C$127,0), MATCH('Table for manuscript'!K$1, data!$A$3:$AI$3,0))</f>
        <v>3</v>
      </c>
      <c r="L17" s="113">
        <f>INDEX(data!$A$3:$AI$127, MATCH('Table for manuscript'!$C17, data!$C$3:$C$127,0), MATCH('Table for manuscript'!L$1, data!$A$3:$AI$3,0))</f>
        <v>10</v>
      </c>
      <c r="M17" s="113">
        <f>INDEX(data!$A$3:$AI$127, MATCH('Table for manuscript'!$C17, data!$C$3:$C$127,0), MATCH('Table for manuscript'!M$1, data!$A$3:$AI$3,0))</f>
        <v>0.44999999999999996</v>
      </c>
      <c r="N17" s="113">
        <f>INDEX(data!$A$3:$AI$127, MATCH('Table for manuscript'!$C17, data!$C$3:$C$127,0), MATCH('Table for manuscript'!N$1, data!$A$3:$AI$3,0))</f>
        <v>0</v>
      </c>
      <c r="O17" s="113">
        <f>INDEX(data!$A$3:$AI$127, MATCH('Table for manuscript'!$C17, data!$C$3:$C$127,0), MATCH('Table for manuscript'!O$1, data!$A$3:$AI$3,0))</f>
        <v>0</v>
      </c>
      <c r="P17" s="113">
        <f>INDEX(data!$A$3:$AI$127, MATCH('Table for manuscript'!$C17, data!$C$3:$C$127,0), MATCH('Table for manuscript'!P$1, data!$A$3:$AI$3,0))</f>
        <v>0</v>
      </c>
      <c r="Q17" s="20" t="str">
        <f>INDEX(data!$A$3:$AI$127, MATCH('Table for manuscript'!$C17, data!$C$3:$C$127,0), MATCH('Table for manuscript'!Q$1, data!$A$3:$AI$3,0))</f>
        <v>Antiretroviral pre-exposure prophylaxis (PrEP) administered to pregnant and breastfeeding women</v>
      </c>
    </row>
    <row r="18" spans="1:17">
      <c r="A18" s="91">
        <v>16</v>
      </c>
      <c r="B18" s="91" t="s">
        <v>256</v>
      </c>
      <c r="C18" s="91" t="s">
        <v>674</v>
      </c>
      <c r="D18" s="109">
        <f>INDEX(data!$A$3:$AI$127, MATCH('Table for manuscript'!$C18, data!$C$3:$C$127,0), MATCH('Table for manuscript'!D$1, data!$A$3:$AI$3,0))</f>
        <v>1.0227290322580644</v>
      </c>
      <c r="E18" s="107">
        <f>INDEX(data!$A$3:$AI$127, MATCH('Table for manuscript'!$C18, data!$C$3:$C$127,0), MATCH('Table for manuscript'!E$1, data!$A$3:$AI$3,0))</f>
        <v>114.84492999999999</v>
      </c>
      <c r="F18" s="108">
        <f>INDEX(data!$A$3:$AI$127, MATCH('Table for manuscript'!$C18, data!$C$3:$C$127,0), MATCH('Table for manuscript'!F$1, data!$A$3:$AI$3,0))</f>
        <v>112.29262725282767</v>
      </c>
      <c r="G18" s="109" t="str">
        <f>INDEX(References!$A$2:$C$58,MATCH(INDEX(data!$A$3:$AI$127, MATCH('Table for manuscript'!$C18, data!$C$3:$C$127,0), MATCH('Table for manuscript'!G$1, data!$A$3:$AI$3,0)), References!$C$2:$C$58,0),2)</f>
        <v>[10]</v>
      </c>
      <c r="H18" s="110">
        <f>INDEX(data!$A$3:$AI$127, MATCH('Table for manuscript'!$C18, data!$C$3:$C$127,0), MATCH('Table for manuscript'!H$1, data!$A$3:$AI$3,0))/100</f>
        <v>0.6</v>
      </c>
      <c r="I18" s="112">
        <f>INDEX(data!$A$3:$AI$127, MATCH('Table for manuscript'!$C18, data!$C$3:$C$127,0), MATCH('Table for manuscript'!I$1, data!$A$3:$AI$3,0))</f>
        <v>1676397</v>
      </c>
      <c r="J18" s="111">
        <f>INDEX(data!$A$3:$AI$127, MATCH('Table for manuscript'!$C18, data!$C$3:$C$127,0), MATCH('Table for manuscript'!J$1, data!$A$3:$AI$3,0))</f>
        <v>11.967214888552261</v>
      </c>
      <c r="K18" s="113">
        <f>INDEX(data!$A$3:$AI$127, MATCH('Table for manuscript'!$C18, data!$C$3:$C$127,0), MATCH('Table for manuscript'!K$1, data!$A$3:$AI$3,0))</f>
        <v>4.5</v>
      </c>
      <c r="L18" s="113">
        <f>INDEX(data!$A$3:$AI$127, MATCH('Table for manuscript'!$C18, data!$C$3:$C$127,0), MATCH('Table for manuscript'!L$1, data!$A$3:$AI$3,0))</f>
        <v>0</v>
      </c>
      <c r="M18" s="113">
        <f>INDEX(data!$A$3:$AI$127, MATCH('Table for manuscript'!$C18, data!$C$3:$C$127,0), MATCH('Table for manuscript'!M$1, data!$A$3:$AI$3,0))</f>
        <v>0</v>
      </c>
      <c r="N18" s="113">
        <f>INDEX(data!$A$3:$AI$127, MATCH('Table for manuscript'!$C18, data!$C$3:$C$127,0), MATCH('Table for manuscript'!N$1, data!$A$3:$AI$3,0))</f>
        <v>0</v>
      </c>
      <c r="O18" s="113">
        <f>INDEX(data!$A$3:$AI$127, MATCH('Table for manuscript'!$C18, data!$C$3:$C$127,0), MATCH('Table for manuscript'!O$1, data!$A$3:$AI$3,0))</f>
        <v>0</v>
      </c>
      <c r="P18" s="113">
        <f>INDEX(data!$A$3:$AI$127, MATCH('Table for manuscript'!$C18, data!$C$3:$C$127,0), MATCH('Table for manuscript'!P$1, data!$A$3:$AI$3,0))</f>
        <v>0</v>
      </c>
      <c r="Q18" s="20" t="str">
        <f>INDEX(data!$A$3:$AI$127, MATCH('Table for manuscript'!$C18, data!$C$3:$C$127,0), MATCH('Table for manuscript'!Q$1, data!$A$3:$AI$3,0))</f>
        <v>Xpert combined with LF-LAM for HIV-infected individuals with signs/symptoms of TB in Uganda</v>
      </c>
    </row>
    <row r="19" spans="1:17">
      <c r="A19" s="91">
        <v>17</v>
      </c>
      <c r="B19" s="91" t="s">
        <v>256</v>
      </c>
      <c r="C19" s="91" t="s">
        <v>263</v>
      </c>
      <c r="D19" s="109">
        <f>INDEX(data!$A$3:$AI$127, MATCH('Table for manuscript'!$C19, data!$C$3:$C$127,0), MATCH('Table for manuscript'!D$1, data!$A$3:$AI$3,0))</f>
        <v>2.5300829136076335E-2</v>
      </c>
      <c r="E19" s="107">
        <f>INDEX(data!$A$3:$AI$127, MATCH('Table for manuscript'!$C19, data!$C$3:$C$127,0), MATCH('Table for manuscript'!E$1, data!$A$3:$AI$3,0))</f>
        <v>0.44957035273342705</v>
      </c>
      <c r="F19" s="108">
        <f>INDEX(data!$A$3:$AI$127, MATCH('Table for manuscript'!$C19, data!$C$3:$C$127,0), MATCH('Table for manuscript'!F$1, data!$A$3:$AI$3,0))</f>
        <v>17.768996830715984</v>
      </c>
      <c r="G19" s="109" t="str">
        <f>INDEX(References!$A$2:$C$58,MATCH(INDEX(data!$A$3:$AI$127, MATCH('Table for manuscript'!$C19, data!$C$3:$C$127,0), MATCH('Table for manuscript'!G$1, data!$A$3:$AI$3,0)), References!$C$2:$C$58,0),2)</f>
        <v>[1]</v>
      </c>
      <c r="H19" s="110">
        <f>INDEX(data!$A$3:$AI$127, MATCH('Table for manuscript'!$C19, data!$C$3:$C$127,0), MATCH('Table for manuscript'!H$1, data!$A$3:$AI$3,0))/100</f>
        <v>0.7</v>
      </c>
      <c r="I19" s="112">
        <f>INDEX(data!$A$3:$AI$127, MATCH('Table for manuscript'!$C19, data!$C$3:$C$127,0), MATCH('Table for manuscript'!I$1, data!$A$3:$AI$3,0))</f>
        <v>21985281.554685716</v>
      </c>
      <c r="J19" s="111">
        <f>INDEX(data!$A$3:$AI$127, MATCH('Table for manuscript'!$C19, data!$C$3:$C$127,0), MATCH('Table for manuscript'!J$1, data!$A$3:$AI$3,0))</f>
        <v>3.5582518935295386</v>
      </c>
      <c r="K19" s="113">
        <f>INDEX(data!$A$3:$AI$127, MATCH('Table for manuscript'!$C19, data!$C$3:$C$127,0), MATCH('Table for manuscript'!K$1, data!$A$3:$AI$3,0))</f>
        <v>0</v>
      </c>
      <c r="L19" s="113">
        <f>INDEX(data!$A$3:$AI$127, MATCH('Table for manuscript'!$C19, data!$C$3:$C$127,0), MATCH('Table for manuscript'!L$1, data!$A$3:$AI$3,0))</f>
        <v>5</v>
      </c>
      <c r="M19" s="113">
        <f>INDEX(data!$A$3:$AI$127, MATCH('Table for manuscript'!$C19, data!$C$3:$C$127,0), MATCH('Table for manuscript'!M$1, data!$A$3:$AI$3,0))</f>
        <v>0.2</v>
      </c>
      <c r="N19" s="113">
        <f>INDEX(data!$A$3:$AI$127, MATCH('Table for manuscript'!$C19, data!$C$3:$C$127,0), MATCH('Table for manuscript'!N$1, data!$A$3:$AI$3,0))</f>
        <v>0</v>
      </c>
      <c r="O19" s="113">
        <f>INDEX(data!$A$3:$AI$127, MATCH('Table for manuscript'!$C19, data!$C$3:$C$127,0), MATCH('Table for manuscript'!O$1, data!$A$3:$AI$3,0))</f>
        <v>0</v>
      </c>
      <c r="P19" s="113">
        <f>INDEX(data!$A$3:$AI$127, MATCH('Table for manuscript'!$C19, data!$C$3:$C$127,0), MATCH('Table for manuscript'!P$1, data!$A$3:$AI$3,0))</f>
        <v>0</v>
      </c>
      <c r="Q19" s="20" t="str">
        <f>INDEX(data!$A$3:$AI$127, MATCH('Table for manuscript'!$C19,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0" spans="1:17">
      <c r="A20" s="91">
        <v>18</v>
      </c>
      <c r="B20" s="91" t="s">
        <v>256</v>
      </c>
      <c r="C20" s="91" t="s">
        <v>258</v>
      </c>
      <c r="D20" s="109">
        <f>INDEX(data!$A$3:$AI$127, MATCH('Table for manuscript'!$C20, data!$C$3:$C$127,0), MATCH('Table for manuscript'!D$1, data!$A$3:$AI$3,0))</f>
        <v>2.5300829136076335E-2</v>
      </c>
      <c r="E20" s="107">
        <f>INDEX(data!$A$3:$AI$127, MATCH('Table for manuscript'!$C20, data!$C$3:$C$127,0), MATCH('Table for manuscript'!E$1, data!$A$3:$AI$3,0))</f>
        <v>0.44957035273342705</v>
      </c>
      <c r="F20" s="108">
        <f>INDEX(data!$A$3:$AI$127, MATCH('Table for manuscript'!$C20, data!$C$3:$C$127,0), MATCH('Table for manuscript'!F$1, data!$A$3:$AI$3,0))</f>
        <v>17.768996830715984</v>
      </c>
      <c r="G20" s="109" t="str">
        <f>INDEX(References!$A$2:$C$58,MATCH(INDEX(data!$A$3:$AI$127, MATCH('Table for manuscript'!$C20, data!$C$3:$C$127,0), MATCH('Table for manuscript'!G$1, data!$A$3:$AI$3,0)), References!$C$2:$C$58,0),2)</f>
        <v>[1]</v>
      </c>
      <c r="H20" s="110">
        <f>INDEX(data!$A$3:$AI$127, MATCH('Table for manuscript'!$C20, data!$C$3:$C$127,0), MATCH('Table for manuscript'!H$1, data!$A$3:$AI$3,0))/100</f>
        <v>0.7</v>
      </c>
      <c r="I20" s="112">
        <f>INDEX(data!$A$3:$AI$127, MATCH('Table for manuscript'!$C20, data!$C$3:$C$127,0), MATCH('Table for manuscript'!I$1, data!$A$3:$AI$3,0))</f>
        <v>21985281.554685716</v>
      </c>
      <c r="J20" s="111">
        <f>INDEX(data!$A$3:$AI$127, MATCH('Table for manuscript'!$C20, data!$C$3:$C$127,0), MATCH('Table for manuscript'!J$1, data!$A$3:$AI$3,0))</f>
        <v>0.81775968405107113</v>
      </c>
      <c r="K20" s="113">
        <f>INDEX(data!$A$3:$AI$127, MATCH('Table for manuscript'!$C20, data!$C$3:$C$127,0), MATCH('Table for manuscript'!K$1, data!$A$3:$AI$3,0))</f>
        <v>0</v>
      </c>
      <c r="L20" s="113">
        <f>INDEX(data!$A$3:$AI$127, MATCH('Table for manuscript'!$C20, data!$C$3:$C$127,0), MATCH('Table for manuscript'!L$1, data!$A$3:$AI$3,0))</f>
        <v>5</v>
      </c>
      <c r="M20" s="113">
        <f>INDEX(data!$A$3:$AI$127, MATCH('Table for manuscript'!$C20, data!$C$3:$C$127,0), MATCH('Table for manuscript'!M$1, data!$A$3:$AI$3,0))</f>
        <v>0.2</v>
      </c>
      <c r="N20" s="113">
        <f>INDEX(data!$A$3:$AI$127, MATCH('Table for manuscript'!$C20, data!$C$3:$C$127,0), MATCH('Table for manuscript'!N$1, data!$A$3:$AI$3,0))</f>
        <v>0</v>
      </c>
      <c r="O20" s="113">
        <f>INDEX(data!$A$3:$AI$127, MATCH('Table for manuscript'!$C20, data!$C$3:$C$127,0), MATCH('Table for manuscript'!O$1, data!$A$3:$AI$3,0))</f>
        <v>0</v>
      </c>
      <c r="P20" s="113">
        <f>INDEX(data!$A$3:$AI$127, MATCH('Table for manuscript'!$C20, data!$C$3:$C$127,0), MATCH('Table for manuscript'!P$1, data!$A$3:$AI$3,0))</f>
        <v>0</v>
      </c>
      <c r="Q20" s="20" t="str">
        <f>INDEX(data!$A$3:$AI$127, MATCH('Table for manuscript'!$C20,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1" spans="1:17">
      <c r="A21" s="91">
        <v>19</v>
      </c>
      <c r="B21" s="91" t="s">
        <v>256</v>
      </c>
      <c r="C21" s="91" t="s">
        <v>290</v>
      </c>
      <c r="D21" s="109">
        <f>INDEX(data!$A$3:$AI$127, MATCH('Table for manuscript'!$C21, data!$C$3:$C$127,0), MATCH('Table for manuscript'!D$1, data!$A$3:$AI$3,0))</f>
        <v>0.10020130350923125</v>
      </c>
      <c r="E21" s="107">
        <f>INDEX(data!$A$3:$AI$127, MATCH('Table for manuscript'!$C21, data!$C$3:$C$127,0), MATCH('Table for manuscript'!E$1, data!$A$3:$AI$3,0))</f>
        <v>1.7804766444891407</v>
      </c>
      <c r="F21" s="108">
        <f>INDEX(data!$A$3:$AI$127, MATCH('Table for manuscript'!$C21, data!$C$3:$C$127,0), MATCH('Table for manuscript'!F$1, data!$A$3:$AI$3,0))</f>
        <v>17.768996830715988</v>
      </c>
      <c r="G21" s="109" t="str">
        <f>INDEX(References!$A$2:$C$58,MATCH(INDEX(data!$A$3:$AI$127, MATCH('Table for manuscript'!$C21, data!$C$3:$C$127,0), MATCH('Table for manuscript'!G$1, data!$A$3:$AI$3,0)), References!$C$2:$C$58,0),2)</f>
        <v>[1]</v>
      </c>
      <c r="H21" s="110">
        <f>INDEX(data!$A$3:$AI$127, MATCH('Table for manuscript'!$C21, data!$C$3:$C$127,0), MATCH('Table for manuscript'!H$1, data!$A$3:$AI$3,0))/100</f>
        <v>0.7</v>
      </c>
      <c r="I21" s="112">
        <f>INDEX(data!$A$3:$AI$127, MATCH('Table for manuscript'!$C21, data!$C$3:$C$127,0), MATCH('Table for manuscript'!I$1, data!$A$3:$AI$3,0))</f>
        <v>5551283.5925571434</v>
      </c>
      <c r="J21" s="111">
        <f>INDEX(data!$A$3:$AI$127, MATCH('Table for manuscript'!$C21, data!$C$3:$C$127,0), MATCH('Table for manuscript'!J$1, data!$A$3:$AI$3,0))</f>
        <v>5.4450827742912793</v>
      </c>
      <c r="K21" s="113">
        <f>INDEX(data!$A$3:$AI$127, MATCH('Table for manuscript'!$C21, data!$C$3:$C$127,0), MATCH('Table for manuscript'!K$1, data!$A$3:$AI$3,0))</f>
        <v>0</v>
      </c>
      <c r="L21" s="113">
        <f>INDEX(data!$A$3:$AI$127, MATCH('Table for manuscript'!$C21, data!$C$3:$C$127,0), MATCH('Table for manuscript'!L$1, data!$A$3:$AI$3,0))</f>
        <v>5</v>
      </c>
      <c r="M21" s="113">
        <f>INDEX(data!$A$3:$AI$127, MATCH('Table for manuscript'!$C21, data!$C$3:$C$127,0), MATCH('Table for manuscript'!M$1, data!$A$3:$AI$3,0))</f>
        <v>0.2</v>
      </c>
      <c r="N21" s="113">
        <f>INDEX(data!$A$3:$AI$127, MATCH('Table for manuscript'!$C21, data!$C$3:$C$127,0), MATCH('Table for manuscript'!N$1, data!$A$3:$AI$3,0))</f>
        <v>0</v>
      </c>
      <c r="O21" s="113">
        <f>INDEX(data!$A$3:$AI$127, MATCH('Table for manuscript'!$C21, data!$C$3:$C$127,0), MATCH('Table for manuscript'!O$1, data!$A$3:$AI$3,0))</f>
        <v>0</v>
      </c>
      <c r="P21" s="113">
        <f>INDEX(data!$A$3:$AI$127, MATCH('Table for manuscript'!$C21, data!$C$3:$C$127,0), MATCH('Table for manuscript'!P$1, data!$A$3:$AI$3,0))</f>
        <v>0</v>
      </c>
      <c r="Q21" s="20" t="str">
        <f>INDEX(data!$A$3:$AI$127, MATCH('Table for manuscript'!$C21,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2" spans="1:17">
      <c r="A22" s="91">
        <v>20</v>
      </c>
      <c r="B22" s="91" t="s">
        <v>256</v>
      </c>
      <c r="C22" s="91" t="s">
        <v>288</v>
      </c>
      <c r="D22" s="109">
        <f>INDEX(data!$A$3:$AI$127, MATCH('Table for manuscript'!$C22, data!$C$3:$C$127,0), MATCH('Table for manuscript'!D$1, data!$A$3:$AI$3,0))</f>
        <v>2.5300829136076335E-2</v>
      </c>
      <c r="E22" s="107">
        <f>INDEX(data!$A$3:$AI$127, MATCH('Table for manuscript'!$C22, data!$C$3:$C$127,0), MATCH('Table for manuscript'!E$1, data!$A$3:$AI$3,0))</f>
        <v>0.44957035273342705</v>
      </c>
      <c r="F22" s="108">
        <f>INDEX(data!$A$3:$AI$127, MATCH('Table for manuscript'!$C22, data!$C$3:$C$127,0), MATCH('Table for manuscript'!F$1, data!$A$3:$AI$3,0))</f>
        <v>17.768996830715984</v>
      </c>
      <c r="G22" s="109" t="str">
        <f>INDEX(References!$A$2:$C$58,MATCH(INDEX(data!$A$3:$AI$127, MATCH('Table for manuscript'!$C22, data!$C$3:$C$127,0), MATCH('Table for manuscript'!G$1, data!$A$3:$AI$3,0)), References!$C$2:$C$58,0),2)</f>
        <v>[1]</v>
      </c>
      <c r="H22" s="110">
        <f>INDEX(data!$A$3:$AI$127, MATCH('Table for manuscript'!$C22, data!$C$3:$C$127,0), MATCH('Table for manuscript'!H$1, data!$A$3:$AI$3,0))/100</f>
        <v>0.7</v>
      </c>
      <c r="I22" s="112">
        <f>INDEX(data!$A$3:$AI$127, MATCH('Table for manuscript'!$C22, data!$C$3:$C$127,0), MATCH('Table for manuscript'!I$1, data!$A$3:$AI$3,0))</f>
        <v>21985281.554685716</v>
      </c>
      <c r="J22" s="111">
        <f>INDEX(data!$A$3:$AI$127, MATCH('Table for manuscript'!$C22, data!$C$3:$C$127,0), MATCH('Table for manuscript'!J$1, data!$A$3:$AI$3,0))</f>
        <v>0.43879787924691621</v>
      </c>
      <c r="K22" s="113">
        <f>INDEX(data!$A$3:$AI$127, MATCH('Table for manuscript'!$C22, data!$C$3:$C$127,0), MATCH('Table for manuscript'!K$1, data!$A$3:$AI$3,0))</f>
        <v>0</v>
      </c>
      <c r="L22" s="113">
        <f>INDEX(data!$A$3:$AI$127, MATCH('Table for manuscript'!$C22, data!$C$3:$C$127,0), MATCH('Table for manuscript'!L$1, data!$A$3:$AI$3,0))</f>
        <v>5</v>
      </c>
      <c r="M22" s="113">
        <f>INDEX(data!$A$3:$AI$127, MATCH('Table for manuscript'!$C22, data!$C$3:$C$127,0), MATCH('Table for manuscript'!M$1, data!$A$3:$AI$3,0))</f>
        <v>0.2</v>
      </c>
      <c r="N22" s="113">
        <f>INDEX(data!$A$3:$AI$127, MATCH('Table for manuscript'!$C22, data!$C$3:$C$127,0), MATCH('Table for manuscript'!N$1, data!$A$3:$AI$3,0))</f>
        <v>0</v>
      </c>
      <c r="O22" s="113">
        <f>INDEX(data!$A$3:$AI$127, MATCH('Table for manuscript'!$C22, data!$C$3:$C$127,0), MATCH('Table for manuscript'!O$1, data!$A$3:$AI$3,0))</f>
        <v>0</v>
      </c>
      <c r="P22" s="113">
        <f>INDEX(data!$A$3:$AI$127, MATCH('Table for manuscript'!$C22, data!$C$3:$C$127,0), MATCH('Table for manuscript'!P$1, data!$A$3:$AI$3,0))</f>
        <v>0</v>
      </c>
      <c r="Q22" s="20" t="str">
        <f>INDEX(data!$A$3:$AI$127, MATCH('Table for manuscript'!$C22, data!$C$3:$C$127,0),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3" spans="1:17">
      <c r="A23" s="91">
        <v>21</v>
      </c>
      <c r="B23" s="91" t="s">
        <v>256</v>
      </c>
      <c r="C23" s="91" t="s">
        <v>542</v>
      </c>
      <c r="D23" s="109">
        <f>INDEX(data!$A$3:$AI$127, MATCH('Table for manuscript'!$C23, data!$C$3:$C$127,0), MATCH('Table for manuscript'!D$1, data!$A$3:$AI$3,0))</f>
        <v>2.1956612310187725E-3</v>
      </c>
      <c r="E23" s="107">
        <f>INDEX(data!$A$3:$AI$127, MATCH('Table for manuscript'!$C23, data!$C$3:$C$127,0), MATCH('Table for manuscript'!E$1, data!$A$3:$AI$3,0))</f>
        <v>0.46570600652427308</v>
      </c>
      <c r="F23" s="108">
        <f>INDEX(data!$A$3:$AI$127, MATCH('Table for manuscript'!$C23, data!$C$3:$C$127,0), MATCH('Table for manuscript'!F$1, data!$A$3:$AI$3,0))</f>
        <v>212.10285081555523</v>
      </c>
      <c r="G23" s="109" t="str">
        <f>INDEX(References!$A$2:$C$58,MATCH(INDEX(data!$A$3:$AI$127, MATCH('Table for manuscript'!$C23, data!$C$3:$C$127,0), MATCH('Table for manuscript'!G$1, data!$A$3:$AI$3,0)), References!$C$2:$C$58,0),2)</f>
        <v>[1]</v>
      </c>
      <c r="H23" s="110">
        <f>INDEX(data!$A$3:$AI$127, MATCH('Table for manuscript'!$C23, data!$C$3:$C$127,0), MATCH('Table for manuscript'!H$1, data!$A$3:$AI$3,0))/100</f>
        <v>0.71</v>
      </c>
      <c r="I23" s="112">
        <f>INDEX(data!$A$3:$AI$127, MATCH('Table for manuscript'!$C23, data!$C$3:$C$127,0), MATCH('Table for manuscript'!I$1, data!$A$3:$AI$3,0))</f>
        <v>7136300</v>
      </c>
      <c r="J23" s="111">
        <f>INDEX(data!$A$3:$AI$127, MATCH('Table for manuscript'!$C23, data!$C$3:$C$127,0), MATCH('Table for manuscript'!J$1, data!$A$3:$AI$3,0))</f>
        <v>1E-35</v>
      </c>
      <c r="K23" s="113">
        <f>INDEX(data!$A$3:$AI$127, MATCH('Table for manuscript'!$C23, data!$C$3:$C$127,0), MATCH('Table for manuscript'!K$1, data!$A$3:$AI$3,0))</f>
        <v>0</v>
      </c>
      <c r="L23" s="113">
        <f>INDEX(data!$A$3:$AI$127, MATCH('Table for manuscript'!$C23, data!$C$3:$C$127,0), MATCH('Table for manuscript'!L$1, data!$A$3:$AI$3,0))</f>
        <v>0</v>
      </c>
      <c r="M23" s="113">
        <f>INDEX(data!$A$3:$AI$127, MATCH('Table for manuscript'!$C23, data!$C$3:$C$127,0), MATCH('Table for manuscript'!M$1, data!$A$3:$AI$3,0))</f>
        <v>0</v>
      </c>
      <c r="N23" s="113">
        <f>INDEX(data!$A$3:$AI$127, MATCH('Table for manuscript'!$C23, data!$C$3:$C$127,0), MATCH('Table for manuscript'!N$1, data!$A$3:$AI$3,0))</f>
        <v>0</v>
      </c>
      <c r="O23" s="113">
        <f>INDEX(data!$A$3:$AI$127, MATCH('Table for manuscript'!$C23, data!$C$3:$C$127,0), MATCH('Table for manuscript'!O$1, data!$A$3:$AI$3,0))</f>
        <v>0</v>
      </c>
      <c r="P23" s="113">
        <f>INDEX(data!$A$3:$AI$127, MATCH('Table for manuscript'!$C23, data!$C$3:$C$127,0), MATCH('Table for manuscript'!P$1, data!$A$3:$AI$3,0))</f>
        <v>0</v>
      </c>
      <c r="Q23" s="20" t="str">
        <f>INDEX(data!$A$3:$AI$127, MATCH('Table for manuscript'!$C23, data!$C$3:$C$127,0),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24" spans="1:17">
      <c r="A24" s="91">
        <v>22</v>
      </c>
      <c r="B24" s="91" t="s">
        <v>1049</v>
      </c>
      <c r="C24" s="91" t="s">
        <v>1060</v>
      </c>
      <c r="D24" s="109">
        <f>INDEX(data!$A$3:$AI$127, MATCH('Table for manuscript'!$C24, data!$C$3:$C$127,0), MATCH('Table for manuscript'!D$1, data!$A$3:$AI$3,0))</f>
        <v>0.3</v>
      </c>
      <c r="E24" s="107">
        <f>INDEX(data!$A$3:$AI$127, MATCH('Table for manuscript'!$C24, data!$C$3:$C$127,0), MATCH('Table for manuscript'!E$1, data!$A$3:$AI$3,0))</f>
        <v>74.96592839698009</v>
      </c>
      <c r="F24" s="108">
        <f>INDEX(data!$A$3:$AI$127, MATCH('Table for manuscript'!$C24, data!$C$3:$C$127,0), MATCH('Table for manuscript'!F$1, data!$A$3:$AI$3,0))</f>
        <v>249.88642798993365</v>
      </c>
      <c r="G24" s="109" t="str">
        <f>INDEX(References!$A$2:$C$58,MATCH(INDEX(data!$A$3:$AI$127, MATCH('Table for manuscript'!$C24, data!$C$3:$C$127,0), MATCH('Table for manuscript'!G$1, data!$A$3:$AI$3,0)), References!$C$2:$C$58,0),2)</f>
        <v>[11]</v>
      </c>
      <c r="H24" s="110">
        <f>INDEX(data!$A$3:$AI$127, MATCH('Table for manuscript'!$C24, data!$C$3:$C$127,0), MATCH('Table for manuscript'!H$1, data!$A$3:$AI$3,0))/100</f>
        <v>0.46333329999999995</v>
      </c>
      <c r="I24" s="112">
        <f>INDEX(data!$A$3:$AI$127, MATCH('Table for manuscript'!$C24, data!$C$3:$C$127,0), MATCH('Table for manuscript'!I$1, data!$A$3:$AI$3,0))</f>
        <v>905008.38617688115</v>
      </c>
      <c r="J24" s="111">
        <f>INDEX(data!$A$3:$AI$127, MATCH('Table for manuscript'!$C24, data!$C$3:$C$127,0), MATCH('Table for manuscript'!J$1, data!$A$3:$AI$3,0))</f>
        <v>4.9163766181313751</v>
      </c>
      <c r="K24" s="113">
        <f>INDEX(data!$A$3:$AI$127, MATCH('Table for manuscript'!$C24, data!$C$3:$C$127,0), MATCH('Table for manuscript'!K$1, data!$A$3:$AI$3,0))</f>
        <v>5</v>
      </c>
      <c r="L24" s="113">
        <f>INDEX(data!$A$3:$AI$127, MATCH('Table for manuscript'!$C24, data!$C$3:$C$127,0), MATCH('Table for manuscript'!L$1, data!$A$3:$AI$3,0))</f>
        <v>3.5</v>
      </c>
      <c r="M24" s="113">
        <f>INDEX(data!$A$3:$AI$127, MATCH('Table for manuscript'!$C24, data!$C$3:$C$127,0), MATCH('Table for manuscript'!M$1, data!$A$3:$AI$3,0))</f>
        <v>0</v>
      </c>
      <c r="N24" s="113">
        <f>INDEX(data!$A$3:$AI$127, MATCH('Table for manuscript'!$C24, data!$C$3:$C$127,0), MATCH('Table for manuscript'!N$1, data!$A$3:$AI$3,0))</f>
        <v>0</v>
      </c>
      <c r="O24" s="113">
        <f>INDEX(data!$A$3:$AI$127, MATCH('Table for manuscript'!$C24, data!$C$3:$C$127,0), MATCH('Table for manuscript'!O$1, data!$A$3:$AI$3,0))</f>
        <v>0</v>
      </c>
      <c r="P24" s="113">
        <f>INDEX(data!$A$3:$AI$127, MATCH('Table for manuscript'!$C24, data!$C$3:$C$127,0), MATCH('Table for manuscript'!P$1, data!$A$3:$AI$3,0))</f>
        <v>0</v>
      </c>
      <c r="Q24" s="20" t="str">
        <f>INDEX(data!$A$3:$AI$127, MATCH('Table for manuscript'!$C24, data!$C$3:$C$127,0), MATCH('Table for manuscript'!Q$1, data!$A$3:$AI$3,0))</f>
        <v/>
      </c>
    </row>
    <row r="25" spans="1:17">
      <c r="A25" s="91">
        <v>23</v>
      </c>
      <c r="B25" s="91" t="s">
        <v>1049</v>
      </c>
      <c r="C25" s="91" t="s">
        <v>1055</v>
      </c>
      <c r="D25" s="109">
        <f>INDEX(data!$A$3:$AI$127, MATCH('Table for manuscript'!$C25, data!$C$3:$C$127,0), MATCH('Table for manuscript'!D$1, data!$A$3:$AI$3,0))</f>
        <v>0.03</v>
      </c>
      <c r="E25" s="107">
        <f>INDEX(data!$A$3:$AI$127, MATCH('Table for manuscript'!$C25, data!$C$3:$C$127,0), MATCH('Table for manuscript'!E$1, data!$A$3:$AI$3,0))</f>
        <v>3.4511600000000002</v>
      </c>
      <c r="F25" s="108">
        <f>INDEX(data!$A$3:$AI$127, MATCH('Table for manuscript'!$C25, data!$C$3:$C$127,0), MATCH('Table for manuscript'!F$1, data!$A$3:$AI$3,0))</f>
        <v>115.03866666666669</v>
      </c>
      <c r="G25" s="109" t="str">
        <f>INDEX(References!$A$2:$C$58,MATCH(INDEX(data!$A$3:$AI$127, MATCH('Table for manuscript'!$C25, data!$C$3:$C$127,0), MATCH('Table for manuscript'!G$1, data!$A$3:$AI$3,0)), References!$C$2:$C$58,0),2)</f>
        <v>[12]</v>
      </c>
      <c r="H25" s="110">
        <f>INDEX(data!$A$3:$AI$127, MATCH('Table for manuscript'!$C25, data!$C$3:$C$127,0), MATCH('Table for manuscript'!H$1, data!$A$3:$AI$3,0))/100</f>
        <v>0.7</v>
      </c>
      <c r="I25" s="112">
        <f>INDEX(data!$A$3:$AI$127, MATCH('Table for manuscript'!$C25, data!$C$3:$C$127,0), MATCH('Table for manuscript'!I$1, data!$A$3:$AI$3,0))</f>
        <v>18272752.542372882</v>
      </c>
      <c r="J25" s="111">
        <f>INDEX(data!$A$3:$AI$127, MATCH('Table for manuscript'!$C25, data!$C$3:$C$127,0), MATCH('Table for manuscript'!J$1, data!$A$3:$AI$3,0))</f>
        <v>1.1074509260873111</v>
      </c>
      <c r="K25" s="113">
        <f>INDEX(data!$A$3:$AI$127, MATCH('Table for manuscript'!$C25, data!$C$3:$C$127,0), MATCH('Table for manuscript'!K$1, data!$A$3:$AI$3,0))</f>
        <v>5</v>
      </c>
      <c r="L25" s="113">
        <f>INDEX(data!$A$3:$AI$127, MATCH('Table for manuscript'!$C25, data!$C$3:$C$127,0), MATCH('Table for manuscript'!L$1, data!$A$3:$AI$3,0))</f>
        <v>3.5</v>
      </c>
      <c r="M25" s="113">
        <f>INDEX(data!$A$3:$AI$127, MATCH('Table for manuscript'!$C25, data!$C$3:$C$127,0), MATCH('Table for manuscript'!M$1, data!$A$3:$AI$3,0))</f>
        <v>0</v>
      </c>
      <c r="N25" s="113">
        <f>INDEX(data!$A$3:$AI$127, MATCH('Table for manuscript'!$C25, data!$C$3:$C$127,0), MATCH('Table for manuscript'!N$1, data!$A$3:$AI$3,0))</f>
        <v>0</v>
      </c>
      <c r="O25" s="113">
        <f>INDEX(data!$A$3:$AI$127, MATCH('Table for manuscript'!$C25, data!$C$3:$C$127,0), MATCH('Table for manuscript'!O$1, data!$A$3:$AI$3,0))</f>
        <v>0</v>
      </c>
      <c r="P25" s="113">
        <f>INDEX(data!$A$3:$AI$127, MATCH('Table for manuscript'!$C25, data!$C$3:$C$127,0), MATCH('Table for manuscript'!P$1, data!$A$3:$AI$3,0))</f>
        <v>0</v>
      </c>
      <c r="Q25" s="20" t="str">
        <f>INDEX(data!$A$3:$AI$127, MATCH('Table for manuscript'!$C25, data!$C$3:$C$127,0), MATCH('Table for manuscript'!Q$1, data!$A$3:$AI$3,0))</f>
        <v>ORS was combined with zinc for treatment of all children with acute diarrhoea</v>
      </c>
    </row>
    <row r="26" spans="1:17">
      <c r="A26" s="91">
        <v>24</v>
      </c>
      <c r="B26" s="91" t="s">
        <v>1049</v>
      </c>
      <c r="C26" s="91" t="s">
        <v>1051</v>
      </c>
      <c r="D26" s="109">
        <f>INDEX(data!$A$3:$AI$127, MATCH('Table for manuscript'!$C26, data!$C$3:$C$127,0), MATCH('Table for manuscript'!D$1, data!$A$3:$AI$3,0))</f>
        <v>2.1041282804930415E-2</v>
      </c>
      <c r="E26" s="107">
        <f>INDEX(data!$A$3:$AI$127, MATCH('Table for manuscript'!$C26, data!$C$3:$C$127,0), MATCH('Table for manuscript'!E$1, data!$A$3:$AI$3,0))</f>
        <v>1.0022241169442405</v>
      </c>
      <c r="F26" s="108">
        <f>INDEX(data!$A$3:$AI$127, MATCH('Table for manuscript'!$C26, data!$C$3:$C$127,0), MATCH('Table for manuscript'!F$1, data!$A$3:$AI$3,0))</f>
        <v>47.631322017562461</v>
      </c>
      <c r="G26" s="109" t="str">
        <f>INDEX(References!$A$2:$C$58,MATCH(INDEX(data!$A$3:$AI$127, MATCH('Table for manuscript'!$C26, data!$C$3:$C$127,0), MATCH('Table for manuscript'!G$1, data!$A$3:$AI$3,0)), References!$C$2:$C$58,0),2)</f>
        <v>[13]</v>
      </c>
      <c r="H26" s="110">
        <f>INDEX(data!$A$3:$AI$127, MATCH('Table for manuscript'!$C26, data!$C$3:$C$127,0), MATCH('Table for manuscript'!H$1, data!$A$3:$AI$3,0))/100</f>
        <v>0.71277789999999996</v>
      </c>
      <c r="I26" s="112">
        <f>INDEX(data!$A$3:$AI$127, MATCH('Table for manuscript'!$C26, data!$C$3:$C$127,0), MATCH('Table for manuscript'!I$1, data!$A$3:$AI$3,0))</f>
        <v>10723306.292198453</v>
      </c>
      <c r="J26" s="111">
        <f>INDEX(data!$A$3:$AI$127, MATCH('Table for manuscript'!$C26, data!$C$3:$C$127,0), MATCH('Table for manuscript'!J$1, data!$A$3:$AI$3,0))</f>
        <v>0.15557379355117937</v>
      </c>
      <c r="K26" s="113">
        <f>INDEX(data!$A$3:$AI$127, MATCH('Table for manuscript'!$C26, data!$C$3:$C$127,0), MATCH('Table for manuscript'!K$1, data!$A$3:$AI$3,0))</f>
        <v>5</v>
      </c>
      <c r="L26" s="113">
        <f>INDEX(data!$A$3:$AI$127, MATCH('Table for manuscript'!$C26, data!$C$3:$C$127,0), MATCH('Table for manuscript'!L$1, data!$A$3:$AI$3,0))</f>
        <v>3.5</v>
      </c>
      <c r="M26" s="113">
        <f>INDEX(data!$A$3:$AI$127, MATCH('Table for manuscript'!$C26, data!$C$3:$C$127,0), MATCH('Table for manuscript'!M$1, data!$A$3:$AI$3,0))</f>
        <v>0</v>
      </c>
      <c r="N26" s="113">
        <f>INDEX(data!$A$3:$AI$127, MATCH('Table for manuscript'!$C26, data!$C$3:$C$127,0), MATCH('Table for manuscript'!N$1, data!$A$3:$AI$3,0))</f>
        <v>0</v>
      </c>
      <c r="O26" s="113">
        <f>INDEX(data!$A$3:$AI$127, MATCH('Table for manuscript'!$C26, data!$C$3:$C$127,0), MATCH('Table for manuscript'!O$1, data!$A$3:$AI$3,0))</f>
        <v>0</v>
      </c>
      <c r="P26" s="113">
        <f>INDEX(data!$A$3:$AI$127, MATCH('Table for manuscript'!$C26, data!$C$3:$C$127,0), MATCH('Table for manuscript'!P$1, data!$A$3:$AI$3,0))</f>
        <v>0</v>
      </c>
      <c r="Q26" s="20" t="str">
        <f>INDEX(data!$A$3:$AI$127, MATCH('Table for manuscript'!$C26, data!$C$3:$C$127,0), MATCH('Table for manuscript'!Q$1, data!$A$3:$AI$3,0))</f>
        <v>Case management of childhoof pneumonia (CM) (95%)</v>
      </c>
    </row>
    <row r="27" spans="1:17">
      <c r="A27" s="91">
        <v>25</v>
      </c>
      <c r="B27" s="91" t="s">
        <v>1049</v>
      </c>
      <c r="C27" s="91" t="s">
        <v>1062</v>
      </c>
      <c r="D27" s="109">
        <f>INDEX(data!$A$3:$AI$127, MATCH('Table for manuscript'!$C27, data!$C$3:$C$127,0), MATCH('Table for manuscript'!D$1, data!$A$3:$AI$3,0))</f>
        <v>0.59</v>
      </c>
      <c r="E27" s="107">
        <f>INDEX(data!$A$3:$AI$127, MATCH('Table for manuscript'!$C27, data!$C$3:$C$127,0), MATCH('Table for manuscript'!E$1, data!$A$3:$AI$3,0))</f>
        <v>58.930600000000005</v>
      </c>
      <c r="F27" s="108">
        <f>INDEX(data!$A$3:$AI$127, MATCH('Table for manuscript'!$C27, data!$C$3:$C$127,0), MATCH('Table for manuscript'!F$1, data!$A$3:$AI$3,0))</f>
        <v>99.882372881355948</v>
      </c>
      <c r="G27" s="109" t="str">
        <f>INDEX(References!$A$2:$C$58,MATCH(INDEX(data!$A$3:$AI$127, MATCH('Table for manuscript'!$C27, data!$C$3:$C$127,0), MATCH('Table for manuscript'!G$1, data!$A$3:$AI$3,0)), References!$C$2:$C$58,0),2)</f>
        <v>[14]</v>
      </c>
      <c r="H27" s="110">
        <f>INDEX(data!$A$3:$AI$127, MATCH('Table for manuscript'!$C27, data!$C$3:$C$127,0), MATCH('Table for manuscript'!H$1, data!$A$3:$AI$3,0))/100</f>
        <v>1</v>
      </c>
      <c r="I27" s="112">
        <f>INDEX(data!$A$3:$AI$127, MATCH('Table for manuscript'!$C27, data!$C$3:$C$127,0), MATCH('Table for manuscript'!I$1, data!$A$3:$AI$3,0))</f>
        <v>199339.11864406781</v>
      </c>
      <c r="J27" s="111">
        <f>INDEX(data!$A$3:$AI$127, MATCH('Table for manuscript'!$C27, data!$C$3:$C$127,0), MATCH('Table for manuscript'!J$1, data!$A$3:$AI$3,0))</f>
        <v>2.0872188549000406</v>
      </c>
      <c r="K27" s="113">
        <f>INDEX(data!$A$3:$AI$127, MATCH('Table for manuscript'!$C27, data!$C$3:$C$127,0), MATCH('Table for manuscript'!K$1, data!$A$3:$AI$3,0))</f>
        <v>5</v>
      </c>
      <c r="L27" s="113">
        <f>INDEX(data!$A$3:$AI$127, MATCH('Table for manuscript'!$C27, data!$C$3:$C$127,0), MATCH('Table for manuscript'!L$1, data!$A$3:$AI$3,0))</f>
        <v>3.5</v>
      </c>
      <c r="M27" s="113">
        <f>INDEX(data!$A$3:$AI$127, MATCH('Table for manuscript'!$C27, data!$C$3:$C$127,0), MATCH('Table for manuscript'!M$1, data!$A$3:$AI$3,0))</f>
        <v>0</v>
      </c>
      <c r="N27" s="113">
        <f>INDEX(data!$A$3:$AI$127, MATCH('Table for manuscript'!$C27, data!$C$3:$C$127,0), MATCH('Table for manuscript'!N$1, data!$A$3:$AI$3,0))</f>
        <v>0</v>
      </c>
      <c r="O27" s="113">
        <f>INDEX(data!$A$3:$AI$127, MATCH('Table for manuscript'!$C27, data!$C$3:$C$127,0), MATCH('Table for manuscript'!O$1, data!$A$3:$AI$3,0))</f>
        <v>0</v>
      </c>
      <c r="P27" s="113">
        <f>INDEX(data!$A$3:$AI$127, MATCH('Table for manuscript'!$C27, data!$C$3:$C$127,0), MATCH('Table for manuscript'!P$1, data!$A$3:$AI$3,0))</f>
        <v>0</v>
      </c>
      <c r="Q27" s="20" t="str">
        <f>INDEX(data!$A$3:$AI$127, MATCH('Table for manuscript'!$C27, data!$C$3:$C$127,0), MATCH('Table for manuscript'!Q$1, data!$A$3:$AI$3,0))</f>
        <v>Current treatment of diarrhea (using oral rehydration salt (ORS) and intravenous (IV) fluid)</v>
      </c>
    </row>
    <row r="28" spans="1:17">
      <c r="A28" s="91">
        <v>26</v>
      </c>
      <c r="B28" s="91" t="s">
        <v>354</v>
      </c>
      <c r="C28" s="91" t="s">
        <v>406</v>
      </c>
      <c r="D28" s="109">
        <f>INDEX(data!$A$3:$AI$127, MATCH('Table for manuscript'!$C28, data!$C$3:$C$127,0), MATCH('Table for manuscript'!D$1, data!$A$3:$AI$3,0))</f>
        <v>1.5653339582855353E-2</v>
      </c>
      <c r="E28" s="107">
        <f>INDEX(data!$A$3:$AI$127, MATCH('Table for manuscript'!$C28, data!$C$3:$C$127,0), MATCH('Table for manuscript'!E$1, data!$A$3:$AI$3,0))</f>
        <v>0.33102391087782185</v>
      </c>
      <c r="F28" s="108">
        <f>INDEX(data!$A$3:$AI$127, MATCH('Table for manuscript'!$C28, data!$C$3:$C$127,0), MATCH('Table for manuscript'!F$1, data!$A$3:$AI$3,0))</f>
        <v>21.147174960695459</v>
      </c>
      <c r="G28" s="109" t="str">
        <f>INDEX(References!$A$2:$C$58,MATCH(INDEX(data!$A$3:$AI$127, MATCH('Table for manuscript'!$C28, data!$C$3:$C$127,0), MATCH('Table for manuscript'!G$1, data!$A$3:$AI$3,0)), References!$C$2:$C$58,0),2)</f>
        <v>[15]</v>
      </c>
      <c r="H28" s="110">
        <f>INDEX(data!$A$3:$AI$127, MATCH('Table for manuscript'!$C28, data!$C$3:$C$127,0), MATCH('Table for manuscript'!H$1, data!$A$3:$AI$3,0))/100</f>
        <v>1</v>
      </c>
      <c r="I28" s="112">
        <f>INDEX(data!$A$3:$AI$127, MATCH('Table for manuscript'!$C28, data!$C$3:$C$127,0), MATCH('Table for manuscript'!I$1, data!$A$3:$AI$3,0))</f>
        <v>25302307.680659998</v>
      </c>
      <c r="J28" s="111">
        <f>INDEX(data!$A$3:$AI$127, MATCH('Table for manuscript'!$C28, data!$C$3:$C$127,0), MATCH('Table for manuscript'!J$1, data!$A$3:$AI$3,0))</f>
        <v>2.5430331638173551</v>
      </c>
      <c r="K28" s="113">
        <f>INDEX(data!$A$3:$AI$127, MATCH('Table for manuscript'!$C28, data!$C$3:$C$127,0), MATCH('Table for manuscript'!K$1, data!$A$3:$AI$3,0))</f>
        <v>3.5</v>
      </c>
      <c r="L28" s="113">
        <f>INDEX(data!$A$3:$AI$127, MATCH('Table for manuscript'!$C28, data!$C$3:$C$127,0), MATCH('Table for manuscript'!L$1, data!$A$3:$AI$3,0))</f>
        <v>1</v>
      </c>
      <c r="M28" s="113">
        <f>INDEX(data!$A$3:$AI$127, MATCH('Table for manuscript'!$C28, data!$C$3:$C$127,0), MATCH('Table for manuscript'!M$1, data!$A$3:$AI$3,0))</f>
        <v>0</v>
      </c>
      <c r="N28" s="113">
        <f>INDEX(data!$A$3:$AI$127, MATCH('Table for manuscript'!$C28, data!$C$3:$C$127,0), MATCH('Table for manuscript'!N$1, data!$A$3:$AI$3,0))</f>
        <v>0</v>
      </c>
      <c r="O28" s="113">
        <f>INDEX(data!$A$3:$AI$127, MATCH('Table for manuscript'!$C28, data!$C$3:$C$127,0), MATCH('Table for manuscript'!O$1, data!$A$3:$AI$3,0))</f>
        <v>0</v>
      </c>
      <c r="P28" s="113">
        <f>INDEX(data!$A$3:$AI$127, MATCH('Table for manuscript'!$C28, data!$C$3:$C$127,0), MATCH('Table for manuscript'!P$1, data!$A$3:$AI$3,0))</f>
        <v>0</v>
      </c>
      <c r="Q28" s="20" t="str">
        <f>INDEX(data!$A$3:$AI$127, MATCH('Table for manuscript'!$C28, data!$C$3:$C$127,0), MATCH('Table for manuscript'!Q$1, data!$A$3:$AI$3,0))</f>
        <v>Case management with artemisinin based combination therapy (80% coverage)</v>
      </c>
    </row>
    <row r="29" spans="1:17">
      <c r="A29" s="91">
        <v>27</v>
      </c>
      <c r="B29" s="91" t="s">
        <v>354</v>
      </c>
      <c r="C29" s="91" t="s">
        <v>437</v>
      </c>
      <c r="D29" s="109">
        <f>INDEX(data!$A$3:$AI$127, MATCH('Table for manuscript'!$C29, data!$C$3:$C$127,0), MATCH('Table for manuscript'!D$1, data!$A$3:$AI$3,0))</f>
        <v>0.7</v>
      </c>
      <c r="E29" s="107">
        <f>INDEX(data!$A$3:$AI$127, MATCH('Table for manuscript'!$C29, data!$C$3:$C$127,0), MATCH('Table for manuscript'!E$1, data!$A$3:$AI$3,0))</f>
        <v>3.5759999999999996</v>
      </c>
      <c r="F29" s="108">
        <f>INDEX(data!$A$3:$AI$127, MATCH('Table for manuscript'!$C29, data!$C$3:$C$127,0), MATCH('Table for manuscript'!F$1, data!$A$3:$AI$3,0))</f>
        <v>5.1085714285714285</v>
      </c>
      <c r="G29" s="109" t="str">
        <f>INDEX(References!$A$2:$C$58,MATCH(INDEX(data!$A$3:$AI$127, MATCH('Table for manuscript'!$C29, data!$C$3:$C$127,0), MATCH('Table for manuscript'!G$1, data!$A$3:$AI$3,0)), References!$C$2:$C$58,0),2)</f>
        <v>[16]</v>
      </c>
      <c r="H29" s="110">
        <f>INDEX(data!$A$3:$AI$127, MATCH('Table for manuscript'!$C29, data!$C$3:$C$127,0), MATCH('Table for manuscript'!H$1, data!$A$3:$AI$3,0))/100</f>
        <v>1</v>
      </c>
      <c r="I29" s="112">
        <f>INDEX(data!$A$3:$AI$127, MATCH('Table for manuscript'!$C29, data!$C$3:$C$127,0), MATCH('Table for manuscript'!I$1, data!$A$3:$AI$3,0))</f>
        <v>27946.856000000011</v>
      </c>
      <c r="J29" s="111">
        <f>INDEX(data!$A$3:$AI$127, MATCH('Table for manuscript'!$C29, data!$C$3:$C$127,0), MATCH('Table for manuscript'!J$1, data!$A$3:$AI$3,0))</f>
        <v>12.887247752786616</v>
      </c>
      <c r="K29" s="113">
        <f>INDEX(data!$A$3:$AI$127, MATCH('Table for manuscript'!$C29, data!$C$3:$C$127,0), MATCH('Table for manuscript'!K$1, data!$A$3:$AI$3,0))</f>
        <v>5</v>
      </c>
      <c r="L29" s="113">
        <f>INDEX(data!$A$3:$AI$127, MATCH('Table for manuscript'!$C29, data!$C$3:$C$127,0), MATCH('Table for manuscript'!L$1, data!$A$3:$AI$3,0))</f>
        <v>3.5</v>
      </c>
      <c r="M29" s="113">
        <f>INDEX(data!$A$3:$AI$127, MATCH('Table for manuscript'!$C29, data!$C$3:$C$127,0), MATCH('Table for manuscript'!M$1, data!$A$3:$AI$3,0))</f>
        <v>0</v>
      </c>
      <c r="N29" s="113">
        <f>INDEX(data!$A$3:$AI$127, MATCH('Table for manuscript'!$C29, data!$C$3:$C$127,0), MATCH('Table for manuscript'!N$1, data!$A$3:$AI$3,0))</f>
        <v>0</v>
      </c>
      <c r="O29" s="113">
        <f>INDEX(data!$A$3:$AI$127, MATCH('Table for manuscript'!$C29, data!$C$3:$C$127,0), MATCH('Table for manuscript'!O$1, data!$A$3:$AI$3,0))</f>
        <v>0</v>
      </c>
      <c r="P29" s="113">
        <f>INDEX(data!$A$3:$AI$127, MATCH('Table for manuscript'!$C29, data!$C$3:$C$127,0), MATCH('Table for manuscript'!P$1, data!$A$3:$AI$3,0))</f>
        <v>0</v>
      </c>
      <c r="Q29" s="20" t="str">
        <f>INDEX(data!$A$3:$AI$127, MATCH('Table for manuscript'!$C29, data!$C$3:$C$127,0), MATCH('Table for manuscript'!Q$1, data!$A$3:$AI$3,0))</f>
        <v>Parental artesunate</v>
      </c>
    </row>
    <row r="30" spans="1:17">
      <c r="A30" s="91">
        <v>28</v>
      </c>
      <c r="B30" s="91" t="s">
        <v>354</v>
      </c>
      <c r="C30" s="91" t="s">
        <v>426</v>
      </c>
      <c r="D30" s="109">
        <f>INDEX(data!$A$3:$AI$127, MATCH('Table for manuscript'!$C30, data!$C$3:$C$127,0), MATCH('Table for manuscript'!D$1, data!$A$3:$AI$3,0))</f>
        <v>3.0923886007400765</v>
      </c>
      <c r="E30" s="107">
        <f>INDEX(data!$A$3:$AI$127, MATCH('Table for manuscript'!$C30, data!$C$3:$C$127,0), MATCH('Table for manuscript'!E$1, data!$A$3:$AI$3,0))</f>
        <v>251.40397038198773</v>
      </c>
      <c r="F30" s="108">
        <f>INDEX(data!$A$3:$AI$127, MATCH('Table for manuscript'!$C30, data!$C$3:$C$127,0), MATCH('Table for manuscript'!F$1, data!$A$3:$AI$3,0))</f>
        <v>81.297664310954076</v>
      </c>
      <c r="G30" s="109" t="str">
        <f>INDEX(References!$A$2:$C$58,MATCH(INDEX(data!$A$3:$AI$127, MATCH('Table for manuscript'!$C30, data!$C$3:$C$127,0), MATCH('Table for manuscript'!G$1, data!$A$3:$AI$3,0)), References!$C$2:$C$58,0),2)</f>
        <v>[17]</v>
      </c>
      <c r="H30" s="110">
        <f>INDEX(data!$A$3:$AI$127, MATCH('Table for manuscript'!$C30, data!$C$3:$C$127,0), MATCH('Table for manuscript'!H$1, data!$A$3:$AI$3,0))/100</f>
        <v>0.87</v>
      </c>
      <c r="I30" s="112">
        <f>INDEX(data!$A$3:$AI$127, MATCH('Table for manuscript'!$C30, data!$C$3:$C$127,0), MATCH('Table for manuscript'!I$1, data!$A$3:$AI$3,0))</f>
        <v>2416001.1187536586</v>
      </c>
      <c r="J30" s="111">
        <f>INDEX(data!$A$3:$AI$127, MATCH('Table for manuscript'!$C30, data!$C$3:$C$127,0), MATCH('Table for manuscript'!J$1, data!$A$3:$AI$3,0))</f>
        <v>2.5430331638173551</v>
      </c>
      <c r="K30" s="113">
        <f>INDEX(data!$A$3:$AI$127, MATCH('Table for manuscript'!$C30, data!$C$3:$C$127,0), MATCH('Table for manuscript'!K$1, data!$A$3:$AI$3,0))</f>
        <v>0</v>
      </c>
      <c r="L30" s="113">
        <f>INDEX(data!$A$3:$AI$127, MATCH('Table for manuscript'!$C30, data!$C$3:$C$127,0), MATCH('Table for manuscript'!L$1, data!$A$3:$AI$3,0))</f>
        <v>3.5</v>
      </c>
      <c r="M30" s="113">
        <f>INDEX(data!$A$3:$AI$127, MATCH('Table for manuscript'!$C30, data!$C$3:$C$127,0), MATCH('Table for manuscript'!M$1, data!$A$3:$AI$3,0))</f>
        <v>0</v>
      </c>
      <c r="N30" s="113">
        <f>INDEX(data!$A$3:$AI$127, MATCH('Table for manuscript'!$C30, data!$C$3:$C$127,0), MATCH('Table for manuscript'!N$1, data!$A$3:$AI$3,0))</f>
        <v>0</v>
      </c>
      <c r="O30" s="113">
        <f>INDEX(data!$A$3:$AI$127, MATCH('Table for manuscript'!$C30, data!$C$3:$C$127,0), MATCH('Table for manuscript'!O$1, data!$A$3:$AI$3,0))</f>
        <v>0</v>
      </c>
      <c r="P30" s="113">
        <f>INDEX(data!$A$3:$AI$127, MATCH('Table for manuscript'!$C30, data!$C$3:$C$127,0), MATCH('Table for manuscript'!P$1, data!$A$3:$AI$3,0))</f>
        <v>0</v>
      </c>
      <c r="Q30" s="20" t="str">
        <f>INDEX(data!$A$3:$AI$127, MATCH('Table for manuscript'!$C30, data!$C$3:$C$127,0), MATCH('Table for manuscript'!Q$1, data!$A$3:$AI$3,0))</f>
        <v>Febrile children 2–59 months received artesunate–amodiaquine when taken to community health workers (CHWs) by their caregivers and diagnosed of having uncomplicated fever</v>
      </c>
    </row>
    <row r="31" spans="1:17">
      <c r="A31" s="91">
        <v>29</v>
      </c>
      <c r="B31" s="91" t="s">
        <v>354</v>
      </c>
      <c r="C31" s="91" t="s">
        <v>374</v>
      </c>
      <c r="D31" s="109">
        <f>INDEX(data!$A$3:$AI$127, MATCH('Table for manuscript'!$C31, data!$C$3:$C$127,0), MATCH('Table for manuscript'!D$1, data!$A$3:$AI$3,0))</f>
        <v>0.76270000000000016</v>
      </c>
      <c r="E31" s="107">
        <f>INDEX(data!$A$3:$AI$127, MATCH('Table for manuscript'!$C31, data!$C$3:$C$127,0), MATCH('Table for manuscript'!E$1, data!$A$3:$AI$3,0))</f>
        <v>6.2788972420000002</v>
      </c>
      <c r="F31" s="108">
        <f>INDEX(data!$A$3:$AI$127, MATCH('Table for manuscript'!$C31, data!$C$3:$C$127,0), MATCH('Table for manuscript'!F$1, data!$A$3:$AI$3,0))</f>
        <v>8.2324599999999979</v>
      </c>
      <c r="G31" s="109" t="str">
        <f>INDEX(References!$A$2:$C$58,MATCH(INDEX(data!$A$3:$AI$127, MATCH('Table for manuscript'!$C31, data!$C$3:$C$127,0), MATCH('Table for manuscript'!G$1, data!$A$3:$AI$3,0)), References!$C$2:$C$58,0),2)</f>
        <v>[18]</v>
      </c>
      <c r="H31" s="110">
        <f>INDEX(data!$A$3:$AI$127, MATCH('Table for manuscript'!$C31, data!$C$3:$C$127,0), MATCH('Table for manuscript'!H$1, data!$A$3:$AI$3,0))/100</f>
        <v>0.7</v>
      </c>
      <c r="I31" s="112">
        <f>INDEX(data!$A$3:$AI$127, MATCH('Table for manuscript'!$C31, data!$C$3:$C$127,0), MATCH('Table for manuscript'!I$1, data!$A$3:$AI$3,0))</f>
        <v>2852575.6533428575</v>
      </c>
      <c r="J31" s="111">
        <f>INDEX(data!$A$3:$AI$127, MATCH('Table for manuscript'!$C31, data!$C$3:$C$127,0), MATCH('Table for manuscript'!J$1, data!$A$3:$AI$3,0))</f>
        <v>9.25</v>
      </c>
      <c r="K31" s="113">
        <f>INDEX(data!$A$3:$AI$127, MATCH('Table for manuscript'!$C31, data!$C$3:$C$127,0), MATCH('Table for manuscript'!K$1, data!$A$3:$AI$3,0))</f>
        <v>0</v>
      </c>
      <c r="L31" s="113">
        <f>INDEX(data!$A$3:$AI$127, MATCH('Table for manuscript'!$C31, data!$C$3:$C$127,0), MATCH('Table for manuscript'!L$1, data!$A$3:$AI$3,0))</f>
        <v>0</v>
      </c>
      <c r="M31" s="113">
        <f>INDEX(data!$A$3:$AI$127, MATCH('Table for manuscript'!$C31, data!$C$3:$C$127,0), MATCH('Table for manuscript'!M$1, data!$A$3:$AI$3,0))</f>
        <v>0</v>
      </c>
      <c r="N31" s="113">
        <f>INDEX(data!$A$3:$AI$127, MATCH('Table for manuscript'!$C31, data!$C$3:$C$127,0), MATCH('Table for manuscript'!N$1, data!$A$3:$AI$3,0))</f>
        <v>0</v>
      </c>
      <c r="O31" s="113">
        <f>INDEX(data!$A$3:$AI$127, MATCH('Table for manuscript'!$C31, data!$C$3:$C$127,0), MATCH('Table for manuscript'!O$1, data!$A$3:$AI$3,0))</f>
        <v>0</v>
      </c>
      <c r="P31" s="113">
        <f>INDEX(data!$A$3:$AI$127, MATCH('Table for manuscript'!$C31, data!$C$3:$C$127,0), MATCH('Table for manuscript'!P$1, data!$A$3:$AI$3,0))</f>
        <v>0</v>
      </c>
      <c r="Q31" s="20" t="str">
        <f>INDEX(data!$A$3:$AI$127, MATCH('Table for manuscript'!$C31, data!$C$3:$C$127,0), MATCH('Table for manuscript'!Q$1, data!$A$3:$AI$3,0))</f>
        <v>Long lasting insecticide treated net (LLIN) (80% coverage) and indoor residual spraying (IRS) (90% coverage)</v>
      </c>
    </row>
    <row r="32" spans="1:17">
      <c r="A32" s="91">
        <v>30</v>
      </c>
      <c r="B32" s="91" t="s">
        <v>354</v>
      </c>
      <c r="C32" s="91" t="s">
        <v>446</v>
      </c>
      <c r="D32" s="109">
        <f>INDEX(data!$A$3:$AI$127, MATCH('Table for manuscript'!$C32, data!$C$3:$C$127,0), MATCH('Table for manuscript'!D$1, data!$A$3:$AI$3,0))</f>
        <v>0.158</v>
      </c>
      <c r="E32" s="107">
        <f>INDEX(data!$A$3:$AI$127, MATCH('Table for manuscript'!$C32, data!$C$3:$C$127,0), MATCH('Table for manuscript'!E$1, data!$A$3:$AI$3,0))</f>
        <v>1.5338520000000002</v>
      </c>
      <c r="F32" s="108">
        <f>INDEX(data!$A$3:$AI$127, MATCH('Table for manuscript'!$C32, data!$C$3:$C$127,0), MATCH('Table for manuscript'!F$1, data!$A$3:$AI$3,0))</f>
        <v>9.7079240506329132</v>
      </c>
      <c r="G32" s="109" t="str">
        <f>INDEX(References!$A$2:$C$58,MATCH(INDEX(data!$A$3:$AI$127, MATCH('Table for manuscript'!$C32, data!$C$3:$C$127,0), MATCH('Table for manuscript'!G$1, data!$A$3:$AI$3,0)), References!$C$2:$C$58,0),2)</f>
        <v>[19]</v>
      </c>
      <c r="H32" s="110">
        <f>INDEX(data!$A$3:$AI$127, MATCH('Table for manuscript'!$C32, data!$C$3:$C$127,0), MATCH('Table for manuscript'!H$1, data!$A$3:$AI$3,0))/100</f>
        <v>0.41</v>
      </c>
      <c r="I32" s="112">
        <f>INDEX(data!$A$3:$AI$127, MATCH('Table for manuscript'!$C32, data!$C$3:$C$127,0), MATCH('Table for manuscript'!I$1, data!$A$3:$AI$3,0))</f>
        <v>8053337.0625121957</v>
      </c>
      <c r="J32" s="111">
        <f>INDEX(data!$A$3:$AI$127, MATCH('Table for manuscript'!$C32, data!$C$3:$C$127,0), MATCH('Table for manuscript'!J$1, data!$A$3:$AI$3,0))</f>
        <v>1.244</v>
      </c>
      <c r="K32" s="113">
        <f>INDEX(data!$A$3:$AI$127, MATCH('Table for manuscript'!$C32, data!$C$3:$C$127,0), MATCH('Table for manuscript'!K$1, data!$A$3:$AI$3,0))</f>
        <v>5</v>
      </c>
      <c r="L32" s="113">
        <f>INDEX(data!$A$3:$AI$127, MATCH('Table for manuscript'!$C32, data!$C$3:$C$127,0), MATCH('Table for manuscript'!L$1, data!$A$3:$AI$3,0))</f>
        <v>3.5</v>
      </c>
      <c r="M32" s="113">
        <f>INDEX(data!$A$3:$AI$127, MATCH('Table for manuscript'!$C32, data!$C$3:$C$127,0), MATCH('Table for manuscript'!M$1, data!$A$3:$AI$3,0))</f>
        <v>0</v>
      </c>
      <c r="N32" s="113">
        <f>INDEX(data!$A$3:$AI$127, MATCH('Table for manuscript'!$C32, data!$C$3:$C$127,0), MATCH('Table for manuscript'!N$1, data!$A$3:$AI$3,0))</f>
        <v>0</v>
      </c>
      <c r="O32" s="113">
        <f>INDEX(data!$A$3:$AI$127, MATCH('Table for manuscript'!$C32, data!$C$3:$C$127,0), MATCH('Table for manuscript'!O$1, data!$A$3:$AI$3,0))</f>
        <v>0</v>
      </c>
      <c r="P32" s="113">
        <f>INDEX(data!$A$3:$AI$127, MATCH('Table for manuscript'!$C32, data!$C$3:$C$127,0), MATCH('Table for manuscript'!P$1, data!$A$3:$AI$3,0))</f>
        <v>0</v>
      </c>
      <c r="Q32" s="20" t="str">
        <f>INDEX(data!$A$3:$AI$127, MATCH('Table for manuscript'!$C32, data!$C$3:$C$127,0), MATCH('Table for manuscript'!Q$1, data!$A$3:$AI$3,0))</f>
        <v>Intermittent preventive treatment in infants (IPTi) using 3 days of amodiaquine-artesunate (AQ3-AS3) against clinical malaria; at 2, 3, and 9 months.</v>
      </c>
    </row>
    <row r="33" spans="1:17">
      <c r="A33" s="91">
        <v>31</v>
      </c>
      <c r="B33" s="91" t="s">
        <v>354</v>
      </c>
      <c r="C33" s="91" t="s">
        <v>364</v>
      </c>
      <c r="D33" s="109">
        <f>INDEX(data!$A$3:$AI$127, MATCH('Table for manuscript'!$C33, data!$C$3:$C$127,0), MATCH('Table for manuscript'!D$1, data!$A$3:$AI$3,0))</f>
        <v>1.7834521637213367E-3</v>
      </c>
      <c r="E33" s="107">
        <f>INDEX(data!$A$3:$AI$127, MATCH('Table for manuscript'!$C33, data!$C$3:$C$127,0), MATCH('Table for manuscript'!E$1, data!$A$3:$AI$3,0))</f>
        <v>0.34557451874239431</v>
      </c>
      <c r="F33" s="108">
        <f>INDEX(data!$A$3:$AI$127, MATCH('Table for manuscript'!$C33, data!$C$3:$C$127,0), MATCH('Table for manuscript'!F$1, data!$A$3:$AI$3,0))</f>
        <v>193.76719251124817</v>
      </c>
      <c r="G33" s="109" t="str">
        <f>INDEX(References!$A$2:$C$58,MATCH(INDEX(data!$A$3:$AI$127, MATCH('Table for manuscript'!$C33, data!$C$3:$C$127,0), MATCH('Table for manuscript'!G$1, data!$A$3:$AI$3,0)), References!$C$2:$C$58,0),2)</f>
        <v>[15]</v>
      </c>
      <c r="H33" s="110">
        <f>INDEX(data!$A$3:$AI$127, MATCH('Table for manuscript'!$C33, data!$C$3:$C$127,0), MATCH('Table for manuscript'!H$1, data!$A$3:$AI$3,0))/100</f>
        <v>0.41</v>
      </c>
      <c r="I33" s="112">
        <f>INDEX(data!$A$3:$AI$127, MATCH('Table for manuscript'!$C33, data!$C$3:$C$127,0), MATCH('Table for manuscript'!I$1, data!$A$3:$AI$3,0))</f>
        <v>2573730.4292195127</v>
      </c>
      <c r="J33" s="111">
        <f>INDEX(data!$A$3:$AI$127, MATCH('Table for manuscript'!$C33, data!$C$3:$C$127,0), MATCH('Table for manuscript'!J$1, data!$A$3:$AI$3,0))</f>
        <v>5.9836074442761303E-2</v>
      </c>
      <c r="K33" s="113">
        <f>INDEX(data!$A$3:$AI$127, MATCH('Table for manuscript'!$C33, data!$C$3:$C$127,0), MATCH('Table for manuscript'!K$1, data!$A$3:$AI$3,0))</f>
        <v>0</v>
      </c>
      <c r="L33" s="113">
        <f>INDEX(data!$A$3:$AI$127, MATCH('Table for manuscript'!$C33, data!$C$3:$C$127,0), MATCH('Table for manuscript'!L$1, data!$A$3:$AI$3,0))</f>
        <v>0</v>
      </c>
      <c r="M33" s="113">
        <f>INDEX(data!$A$3:$AI$127, MATCH('Table for manuscript'!$C33, data!$C$3:$C$127,0), MATCH('Table for manuscript'!M$1, data!$A$3:$AI$3,0))</f>
        <v>0</v>
      </c>
      <c r="N33" s="113">
        <f>INDEX(data!$A$3:$AI$127, MATCH('Table for manuscript'!$C33, data!$C$3:$C$127,0), MATCH('Table for manuscript'!N$1, data!$A$3:$AI$3,0))</f>
        <v>0</v>
      </c>
      <c r="O33" s="113">
        <f>INDEX(data!$A$3:$AI$127, MATCH('Table for manuscript'!$C33, data!$C$3:$C$127,0), MATCH('Table for manuscript'!O$1, data!$A$3:$AI$3,0))</f>
        <v>0</v>
      </c>
      <c r="P33" s="113">
        <f>INDEX(data!$A$3:$AI$127, MATCH('Table for manuscript'!$C33, data!$C$3:$C$127,0), MATCH('Table for manuscript'!P$1, data!$A$3:$AI$3,0))</f>
        <v>0</v>
      </c>
      <c r="Q33" s="20" t="str">
        <f>INDEX(data!$A$3:$AI$127, MATCH('Table for manuscript'!$C33, data!$C$3:$C$127,0), MATCH('Table for manuscript'!Q$1, data!$A$3:$AI$3,0))</f>
        <v>Intermittent presumptive treatment with sulfadoxine-pyrimethamine in pregnancy for malaria 95% coverage</v>
      </c>
    </row>
    <row r="34" spans="1:17">
      <c r="A34" s="91">
        <v>32</v>
      </c>
      <c r="B34" s="91" t="s">
        <v>354</v>
      </c>
      <c r="C34" s="91" t="s">
        <v>356</v>
      </c>
      <c r="D34" s="109">
        <f>INDEX(data!$A$3:$AI$127, MATCH('Table for manuscript'!$C34, data!$C$3:$C$127,0), MATCH('Table for manuscript'!D$1, data!$A$3:$AI$3,0))</f>
        <v>3.0126518739503904E-4</v>
      </c>
      <c r="E34" s="107">
        <f>INDEX(data!$A$3:$AI$127, MATCH('Table for manuscript'!$C34, data!$C$3:$C$127,0), MATCH('Table for manuscript'!E$1, data!$A$3:$AI$3,0))</f>
        <v>6.7906794780372825E-3</v>
      </c>
      <c r="F34" s="108">
        <f>INDEX(data!$A$3:$AI$127, MATCH('Table for manuscript'!$C34, data!$C$3:$C$127,0), MATCH('Table for manuscript'!F$1, data!$A$3:$AI$3,0))</f>
        <v>22.540538243912298</v>
      </c>
      <c r="G34" s="109" t="str">
        <f>INDEX(References!$A$2:$C$58,MATCH(INDEX(data!$A$3:$AI$127, MATCH('Table for manuscript'!$C34, data!$C$3:$C$127,0), MATCH('Table for manuscript'!G$1, data!$A$3:$AI$3,0)), References!$C$2:$C$58,0),2)</f>
        <v>[20]</v>
      </c>
      <c r="H34" s="110">
        <f>INDEX(data!$A$3:$AI$127, MATCH('Table for manuscript'!$C34, data!$C$3:$C$127,0), MATCH('Table for manuscript'!H$1, data!$A$3:$AI$3,0))/100</f>
        <v>0.7</v>
      </c>
      <c r="I34" s="112">
        <f>INDEX(data!$A$3:$AI$127, MATCH('Table for manuscript'!$C34, data!$C$3:$C$127,0), MATCH('Table for manuscript'!I$1, data!$A$3:$AI$3,0))</f>
        <v>2573730.4292285717</v>
      </c>
      <c r="J34" s="111">
        <f>INDEX(data!$A$3:$AI$127, MATCH('Table for manuscript'!$C34, data!$C$3:$C$127,0), MATCH('Table for manuscript'!J$1, data!$A$3:$AI$3,0))</f>
        <v>2.9918037221380653</v>
      </c>
      <c r="K34" s="113">
        <f>INDEX(data!$A$3:$AI$127, MATCH('Table for manuscript'!$C34, data!$C$3:$C$127,0), MATCH('Table for manuscript'!K$1, data!$A$3:$AI$3,0))</f>
        <v>0</v>
      </c>
      <c r="L34" s="113">
        <f>INDEX(data!$A$3:$AI$127, MATCH('Table for manuscript'!$C34, data!$C$3:$C$127,0), MATCH('Table for manuscript'!L$1, data!$A$3:$AI$3,0))</f>
        <v>0</v>
      </c>
      <c r="M34" s="113">
        <f>INDEX(data!$A$3:$AI$127, MATCH('Table for manuscript'!$C34, data!$C$3:$C$127,0), MATCH('Table for manuscript'!M$1, data!$A$3:$AI$3,0))</f>
        <v>0</v>
      </c>
      <c r="N34" s="113">
        <f>INDEX(data!$A$3:$AI$127, MATCH('Table for manuscript'!$C34, data!$C$3:$C$127,0), MATCH('Table for manuscript'!N$1, data!$A$3:$AI$3,0))</f>
        <v>0</v>
      </c>
      <c r="O34" s="113">
        <f>INDEX(data!$A$3:$AI$127, MATCH('Table for manuscript'!$C34, data!$C$3:$C$127,0), MATCH('Table for manuscript'!O$1, data!$A$3:$AI$3,0))</f>
        <v>0</v>
      </c>
      <c r="P34" s="113">
        <f>INDEX(data!$A$3:$AI$127, MATCH('Table for manuscript'!$C34, data!$C$3:$C$127,0), MATCH('Table for manuscript'!P$1, data!$A$3:$AI$3,0))</f>
        <v>0</v>
      </c>
      <c r="Q34" s="20" t="str">
        <f>INDEX(data!$A$3:$AI$127, MATCH('Table for manuscript'!$C34, data!$C$3:$C$127,0), MATCH('Table for manuscript'!Q$1, data!$A$3:$AI$3,0))</f>
        <v>Long-lasting insecticide-treated bed nets (ITNs) + information on correct use and malaria transmission</v>
      </c>
    </row>
    <row r="35" spans="1:17">
      <c r="A35" s="91">
        <v>33</v>
      </c>
      <c r="B35" s="91" t="s">
        <v>972</v>
      </c>
      <c r="C35" s="91" t="s">
        <v>989</v>
      </c>
      <c r="D35" s="109">
        <f>INDEX(data!$A$3:$AI$127, MATCH('Table for manuscript'!$C35, data!$C$3:$C$127,0), MATCH('Table for manuscript'!D$1, data!$A$3:$AI$3,0))</f>
        <v>0.30671979703706725</v>
      </c>
      <c r="E35" s="107">
        <f>INDEX(data!$A$3:$AI$127, MATCH('Table for manuscript'!$C35, data!$C$3:$C$127,0), MATCH('Table for manuscript'!E$1, data!$A$3:$AI$3,0))</f>
        <v>37.058731669666038</v>
      </c>
      <c r="F35" s="108">
        <f>INDEX(data!$A$3:$AI$127, MATCH('Table for manuscript'!$C35, data!$C$3:$C$127,0), MATCH('Table for manuscript'!F$1, data!$A$3:$AI$3,0))</f>
        <v>120.82275753849521</v>
      </c>
      <c r="G35" s="109" t="str">
        <f>INDEX(References!$A$2:$C$58,MATCH(INDEX(data!$A$3:$AI$127, MATCH('Table for manuscript'!$C35, data!$C$3:$C$127,0), MATCH('Table for manuscript'!G$1, data!$A$3:$AI$3,0)), References!$C$2:$C$58,0),2)</f>
        <v>[21]</v>
      </c>
      <c r="H35" s="110">
        <f>INDEX(data!$A$3:$AI$127, MATCH('Table for manuscript'!$C35, data!$C$3:$C$127,0), MATCH('Table for manuscript'!H$1, data!$A$3:$AI$3,0))/100</f>
        <v>0.1</v>
      </c>
      <c r="I35" s="112">
        <f>INDEX(data!$A$3:$AI$127, MATCH('Table for manuscript'!$C35, data!$C$3:$C$127,0), MATCH('Table for manuscript'!I$1, data!$A$3:$AI$3,0))</f>
        <v>196292</v>
      </c>
      <c r="J35" s="111">
        <f>INDEX(data!$A$3:$AI$127, MATCH('Table for manuscript'!$C35, data!$C$3:$C$127,0), MATCH('Table for manuscript'!J$1, data!$A$3:$AI$3,0))</f>
        <v>7.9556770225377393</v>
      </c>
      <c r="K35" s="113">
        <f>INDEX(data!$A$3:$AI$127, MATCH('Table for manuscript'!$C35, data!$C$3:$C$127,0), MATCH('Table for manuscript'!K$1, data!$A$3:$AI$3,0))</f>
        <v>7</v>
      </c>
      <c r="L35" s="113">
        <f>INDEX(data!$A$3:$AI$127, MATCH('Table for manuscript'!$C35, data!$C$3:$C$127,0), MATCH('Table for manuscript'!L$1, data!$A$3:$AI$3,0))</f>
        <v>2</v>
      </c>
      <c r="M35" s="113">
        <f>INDEX(data!$A$3:$AI$127, MATCH('Table for manuscript'!$C35, data!$C$3:$C$127,0), MATCH('Table for manuscript'!M$1, data!$A$3:$AI$3,0))</f>
        <v>0</v>
      </c>
      <c r="N35" s="113">
        <f>INDEX(data!$A$3:$AI$127, MATCH('Table for manuscript'!$C35, data!$C$3:$C$127,0), MATCH('Table for manuscript'!N$1, data!$A$3:$AI$3,0))</f>
        <v>0</v>
      </c>
      <c r="O35" s="113">
        <f>INDEX(data!$A$3:$AI$127, MATCH('Table for manuscript'!$C35, data!$C$3:$C$127,0), MATCH('Table for manuscript'!O$1, data!$A$3:$AI$3,0))</f>
        <v>100</v>
      </c>
      <c r="P35" s="113">
        <f>INDEX(data!$A$3:$AI$127, MATCH('Table for manuscript'!$C35, data!$C$3:$C$127,0), MATCH('Table for manuscript'!P$1, data!$A$3:$AI$3,0))</f>
        <v>0</v>
      </c>
      <c r="Q35" s="20" t="str">
        <f>INDEX(data!$A$3:$AI$127, MATCH('Table for manuscript'!$C35, data!$C$3:$C$127,0), MATCH('Table for manuscript'!Q$1, data!$A$3:$AI$3,0))</f>
        <v>Older antiepileptic drug in primary care (50% coverage)</v>
      </c>
    </row>
    <row r="36" spans="1:17">
      <c r="A36" s="91">
        <v>34</v>
      </c>
      <c r="B36" s="91" t="s">
        <v>972</v>
      </c>
      <c r="C36" s="91" t="s">
        <v>993</v>
      </c>
      <c r="D36" s="109">
        <f>INDEX(data!$A$3:$AI$127, MATCH('Table for manuscript'!$C36, data!$C$3:$C$127,0), MATCH('Table for manuscript'!D$1, data!$A$3:$AI$3,0))</f>
        <v>1.7537121431558639E-2</v>
      </c>
      <c r="E36" s="107">
        <f>INDEX(data!$A$3:$AI$127, MATCH('Table for manuscript'!$C36, data!$C$3:$C$127,0), MATCH('Table for manuscript'!E$1, data!$A$3:$AI$3,0))</f>
        <v>10.595959654589281</v>
      </c>
      <c r="F36" s="108">
        <f>INDEX(data!$A$3:$AI$127, MATCH('Table for manuscript'!$C36, data!$C$3:$C$127,0), MATCH('Table for manuscript'!F$1, data!$A$3:$AI$3,0))</f>
        <v>604.2017611579912</v>
      </c>
      <c r="G36" s="109" t="str">
        <f>INDEX(References!$A$2:$C$58,MATCH(INDEX(data!$A$3:$AI$127, MATCH('Table for manuscript'!$C36, data!$C$3:$C$127,0), MATCH('Table for manuscript'!G$1, data!$A$3:$AI$3,0)), References!$C$2:$C$58,0),2)</f>
        <v>[21]</v>
      </c>
      <c r="H36" s="110">
        <f>INDEX(data!$A$3:$AI$127, MATCH('Table for manuscript'!$C36, data!$C$3:$C$127,0), MATCH('Table for manuscript'!H$1, data!$A$3:$AI$3,0))/100</f>
        <v>0.1</v>
      </c>
      <c r="I36" s="112">
        <f>INDEX(data!$A$3:$AI$127, MATCH('Table for manuscript'!$C36, data!$C$3:$C$127,0), MATCH('Table for manuscript'!I$1, data!$A$3:$AI$3,0))</f>
        <v>1134409</v>
      </c>
      <c r="J36" s="111">
        <f>INDEX(data!$A$3:$AI$127, MATCH('Table for manuscript'!$C36, data!$C$3:$C$127,0), MATCH('Table for manuscript'!J$1, data!$A$3:$AI$3,0))</f>
        <v>7.2254553045877516</v>
      </c>
      <c r="K36" s="113">
        <f>INDEX(data!$A$3:$AI$127, MATCH('Table for manuscript'!$C36, data!$C$3:$C$127,0), MATCH('Table for manuscript'!K$1, data!$A$3:$AI$3,0))</f>
        <v>1.75</v>
      </c>
      <c r="L36" s="113">
        <f>INDEX(data!$A$3:$AI$127, MATCH('Table for manuscript'!$C36, data!$C$3:$C$127,0), MATCH('Table for manuscript'!L$1, data!$A$3:$AI$3,0))</f>
        <v>4.2</v>
      </c>
      <c r="M36" s="113">
        <f>INDEX(data!$A$3:$AI$127, MATCH('Table for manuscript'!$C36, data!$C$3:$C$127,0), MATCH('Table for manuscript'!M$1, data!$A$3:$AI$3,0))</f>
        <v>0.7</v>
      </c>
      <c r="N36" s="113">
        <f>INDEX(data!$A$3:$AI$127, MATCH('Table for manuscript'!$C36, data!$C$3:$C$127,0), MATCH('Table for manuscript'!N$1, data!$A$3:$AI$3,0))</f>
        <v>0</v>
      </c>
      <c r="O36" s="113">
        <f>INDEX(data!$A$3:$AI$127, MATCH('Table for manuscript'!$C36, data!$C$3:$C$127,0), MATCH('Table for manuscript'!O$1, data!$A$3:$AI$3,0))</f>
        <v>100</v>
      </c>
      <c r="P36" s="113">
        <f>INDEX(data!$A$3:$AI$127, MATCH('Table for manuscript'!$C36, data!$C$3:$C$127,0), MATCH('Table for manuscript'!P$1, data!$A$3:$AI$3,0))</f>
        <v>0</v>
      </c>
      <c r="Q36" s="20" t="str">
        <f>INDEX(data!$A$3:$AI$127, MATCH('Table for manuscript'!$C36, data!$C$3:$C$127,0), MATCH('Table for manuscript'!Q$1, data!$A$3:$AI$3,0))</f>
        <v>Maintenance psychosocial treatment plus newer antidepressants (50% coverage)</v>
      </c>
    </row>
    <row r="37" spans="1:17">
      <c r="A37" s="91">
        <v>35</v>
      </c>
      <c r="B37" s="91" t="s">
        <v>972</v>
      </c>
      <c r="C37" s="91" t="s">
        <v>981</v>
      </c>
      <c r="D37" s="109">
        <f>INDEX(data!$A$3:$AI$127, MATCH('Table for manuscript'!$C37, data!$C$3:$C$127,0), MATCH('Table for manuscript'!D$1, data!$A$3:$AI$3,0))</f>
        <v>5.8907453419136391E-2</v>
      </c>
      <c r="E37" s="107">
        <f>INDEX(data!$A$3:$AI$127, MATCH('Table for manuscript'!$C37, data!$C$3:$C$127,0), MATCH('Table for manuscript'!E$1, data!$A$3:$AI$3,0))</f>
        <v>73.698510091728849</v>
      </c>
      <c r="F37" s="108">
        <f>INDEX(data!$A$3:$AI$127, MATCH('Table for manuscript'!$C37, data!$C$3:$C$127,0), MATCH('Table for manuscript'!F$1, data!$A$3:$AI$3,0))</f>
        <v>1251.0897316737089</v>
      </c>
      <c r="G37" s="109" t="str">
        <f>INDEX(References!$A$2:$C$58,MATCH(INDEX(data!$A$3:$AI$127, MATCH('Table for manuscript'!$C37, data!$C$3:$C$127,0), MATCH('Table for manuscript'!G$1, data!$A$3:$AI$3,0)), References!$C$2:$C$58,0),2)</f>
        <v>[21]</v>
      </c>
      <c r="H37" s="110">
        <f>INDEX(data!$A$3:$AI$127, MATCH('Table for manuscript'!$C37, data!$C$3:$C$127,0), MATCH('Table for manuscript'!H$1, data!$A$3:$AI$3,0))/100</f>
        <v>0.1</v>
      </c>
      <c r="I37" s="112">
        <f>INDEX(data!$A$3:$AI$127, MATCH('Table for manuscript'!$C37, data!$C$3:$C$127,0), MATCH('Table for manuscript'!I$1, data!$A$3:$AI$3,0))</f>
        <v>249501.6</v>
      </c>
      <c r="J37" s="111">
        <f>INDEX(data!$A$3:$AI$127, MATCH('Table for manuscript'!$C37, data!$C$3:$C$127,0), MATCH('Table for manuscript'!J$1, data!$A$3:$AI$3,0))</f>
        <v>18.063112314810279</v>
      </c>
      <c r="K37" s="113">
        <f>INDEX(data!$A$3:$AI$127, MATCH('Table for manuscript'!$C37, data!$C$3:$C$127,0), MATCH('Table for manuscript'!K$1, data!$A$3:$AI$3,0))</f>
        <v>7</v>
      </c>
      <c r="L37" s="113">
        <f>INDEX(data!$A$3:$AI$127, MATCH('Table for manuscript'!$C37, data!$C$3:$C$127,0), MATCH('Table for manuscript'!L$1, data!$A$3:$AI$3,0))</f>
        <v>2</v>
      </c>
      <c r="M37" s="113">
        <f>INDEX(data!$A$3:$AI$127, MATCH('Table for manuscript'!$C37, data!$C$3:$C$127,0), MATCH('Table for manuscript'!M$1, data!$A$3:$AI$3,0))</f>
        <v>0</v>
      </c>
      <c r="N37" s="113">
        <f>INDEX(data!$A$3:$AI$127, MATCH('Table for manuscript'!$C37, data!$C$3:$C$127,0), MATCH('Table for manuscript'!N$1, data!$A$3:$AI$3,0))</f>
        <v>0</v>
      </c>
      <c r="O37" s="113">
        <f>INDEX(data!$A$3:$AI$127, MATCH('Table for manuscript'!$C37, data!$C$3:$C$127,0), MATCH('Table for manuscript'!O$1, data!$A$3:$AI$3,0))</f>
        <v>100</v>
      </c>
      <c r="P37" s="113">
        <f>INDEX(data!$A$3:$AI$127, MATCH('Table for manuscript'!$C37, data!$C$3:$C$127,0), MATCH('Table for manuscript'!P$1, data!$A$3:$AI$3,0))</f>
        <v>0</v>
      </c>
      <c r="Q37" s="20" t="str">
        <f>INDEX(data!$A$3:$AI$127, MATCH('Table for manuscript'!$C37, data!$C$3:$C$127,0), MATCH('Table for manuscript'!Q$1, data!$A$3:$AI$3,0))</f>
        <v>Older anti-psychotic drug + psychosocial intervention  (80% coverage), community model</v>
      </c>
    </row>
    <row r="38" spans="1:17">
      <c r="A38" s="91">
        <v>36</v>
      </c>
      <c r="B38" s="91" t="s">
        <v>972</v>
      </c>
      <c r="C38" s="91" t="s">
        <v>985</v>
      </c>
      <c r="D38" s="109">
        <f>INDEX(data!$A$3:$AI$127, MATCH('Table for manuscript'!$C38, data!$C$3:$C$127,0), MATCH('Table for manuscript'!D$1, data!$A$3:$AI$3,0))</f>
        <v>9.4726134194169004E-2</v>
      </c>
      <c r="E38" s="107">
        <f>INDEX(data!$A$3:$AI$127, MATCH('Table for manuscript'!$C38, data!$C$3:$C$127,0), MATCH('Table for manuscript'!E$1, data!$A$3:$AI$3,0))</f>
        <v>77.253324831849511</v>
      </c>
      <c r="F38" s="108">
        <f>INDEX(data!$A$3:$AI$127, MATCH('Table for manuscript'!$C38, data!$C$3:$C$127,0), MATCH('Table for manuscript'!F$1, data!$A$3:$AI$3,0))</f>
        <v>815.54394137415295</v>
      </c>
      <c r="G38" s="109" t="str">
        <f>INDEX(References!$A$2:$C$58,MATCH(INDEX(data!$A$3:$AI$127, MATCH('Table for manuscript'!$C38, data!$C$3:$C$127,0), MATCH('Table for manuscript'!G$1, data!$A$3:$AI$3,0)), References!$C$2:$C$58,0),2)</f>
        <v>[21]</v>
      </c>
      <c r="H38" s="110">
        <f>INDEX(data!$A$3:$AI$127, MATCH('Table for manuscript'!$C38, data!$C$3:$C$127,0), MATCH('Table for manuscript'!H$1, data!$A$3:$AI$3,0))/100</f>
        <v>0.1</v>
      </c>
      <c r="I38" s="112">
        <f>INDEX(data!$A$3:$AI$127, MATCH('Table for manuscript'!$C38, data!$C$3:$C$127,0), MATCH('Table for manuscript'!I$1, data!$A$3:$AI$3,0))</f>
        <v>162168</v>
      </c>
      <c r="J38" s="111">
        <f>INDEX(data!$A$3:$AI$127, MATCH('Table for manuscript'!$C38, data!$C$3:$C$127,0), MATCH('Table for manuscript'!J$1, data!$A$3:$AI$3,0))</f>
        <v>63.01892415889025</v>
      </c>
      <c r="K38" s="113">
        <f>INDEX(data!$A$3:$AI$127, MATCH('Table for manuscript'!$C38, data!$C$3:$C$127,0), MATCH('Table for manuscript'!K$1, data!$A$3:$AI$3,0))</f>
        <v>46.2</v>
      </c>
      <c r="L38" s="113">
        <f>INDEX(data!$A$3:$AI$127, MATCH('Table for manuscript'!$C38, data!$C$3:$C$127,0), MATCH('Table for manuscript'!L$1, data!$A$3:$AI$3,0))</f>
        <v>142</v>
      </c>
      <c r="M38" s="113">
        <f>INDEX(data!$A$3:$AI$127, MATCH('Table for manuscript'!$C38, data!$C$3:$C$127,0), MATCH('Table for manuscript'!M$1, data!$A$3:$AI$3,0))</f>
        <v>18.400000000000002</v>
      </c>
      <c r="N38" s="113">
        <f>INDEX(data!$A$3:$AI$127, MATCH('Table for manuscript'!$C38, data!$C$3:$C$127,0), MATCH('Table for manuscript'!N$1, data!$A$3:$AI$3,0))</f>
        <v>0</v>
      </c>
      <c r="O38" s="113">
        <f>INDEX(data!$A$3:$AI$127, MATCH('Table for manuscript'!$C38, data!$C$3:$C$127,0), MATCH('Table for manuscript'!O$1, data!$A$3:$AI$3,0))</f>
        <v>200</v>
      </c>
      <c r="P38" s="113">
        <f>INDEX(data!$A$3:$AI$127, MATCH('Table for manuscript'!$C38, data!$C$3:$C$127,0), MATCH('Table for manuscript'!P$1, data!$A$3:$AI$3,0))</f>
        <v>0</v>
      </c>
      <c r="Q38" s="20" t="str">
        <f>INDEX(data!$A$3:$AI$127, MATCH('Table for manuscript'!$C38, data!$C$3:$C$127,0), MATCH('Table for manuscript'!Q$1, data!$A$3:$AI$3,0))</f>
        <v>Lithium (older mood stabiliser) alone (50% coverage), community model</v>
      </c>
    </row>
    <row r="39" spans="1:17">
      <c r="A39" s="91">
        <v>37</v>
      </c>
      <c r="B39" s="91" t="s">
        <v>972</v>
      </c>
      <c r="C39" s="91" t="s">
        <v>974</v>
      </c>
      <c r="D39" s="109">
        <f>INDEX(data!$A$3:$AI$127, MATCH('Table for manuscript'!$C39, data!$C$3:$C$127,0), MATCH('Table for manuscript'!D$1, data!$A$3:$AI$3,0))</f>
        <v>2.6575592039555396E-2</v>
      </c>
      <c r="E39" s="107">
        <f>INDEX(data!$A$3:$AI$127, MATCH('Table for manuscript'!$C39, data!$C$3:$C$127,0), MATCH('Table for manuscript'!E$1, data!$A$3:$AI$3,0))</f>
        <v>10.331157464673016</v>
      </c>
      <c r="F39" s="108">
        <f>INDEX(data!$A$3:$AI$127, MATCH('Table for manuscript'!$C39, data!$C$3:$C$127,0), MATCH('Table for manuscript'!F$1, data!$A$3:$AI$3,0))</f>
        <v>388.74608886590408</v>
      </c>
      <c r="G39" s="109" t="str">
        <f>INDEX(References!$A$2:$C$58,MATCH(INDEX(data!$A$3:$AI$127, MATCH('Table for manuscript'!$C39, data!$C$3:$C$127,0), MATCH('Table for manuscript'!G$1, data!$A$3:$AI$3,0)), References!$C$2:$C$58,0),2)</f>
        <v>[21]</v>
      </c>
      <c r="H39" s="110">
        <f>INDEX(data!$A$3:$AI$127, MATCH('Table for manuscript'!$C39, data!$C$3:$C$127,0), MATCH('Table for manuscript'!H$1, data!$A$3:$AI$3,0))/100</f>
        <v>0.1</v>
      </c>
      <c r="I39" s="112">
        <f>INDEX(data!$A$3:$AI$127, MATCH('Table for manuscript'!$C39, data!$C$3:$C$127,0), MATCH('Table for manuscript'!I$1, data!$A$3:$AI$3,0))</f>
        <v>1134409</v>
      </c>
      <c r="J39" s="111">
        <f>INDEX(data!$A$3:$AI$127, MATCH('Table for manuscript'!$C39, data!$C$3:$C$127,0), MATCH('Table for manuscript'!J$1, data!$A$3:$AI$3,0))</f>
        <v>6.252198175634434</v>
      </c>
      <c r="K39" s="113">
        <f>INDEX(data!$A$3:$AI$127, MATCH('Table for manuscript'!$C39, data!$C$3:$C$127,0), MATCH('Table for manuscript'!K$1, data!$A$3:$AI$3,0))</f>
        <v>2.4050000000000002</v>
      </c>
      <c r="L39" s="113">
        <f>INDEX(data!$A$3:$AI$127, MATCH('Table for manuscript'!$C39, data!$C$3:$C$127,0), MATCH('Table for manuscript'!L$1, data!$A$3:$AI$3,0))</f>
        <v>3.33</v>
      </c>
      <c r="M39" s="113">
        <f>INDEX(data!$A$3:$AI$127, MATCH('Table for manuscript'!$C39, data!$C$3:$C$127,0), MATCH('Table for manuscript'!M$1, data!$A$3:$AI$3,0))</f>
        <v>0.5</v>
      </c>
      <c r="N39" s="113">
        <f>INDEX(data!$A$3:$AI$127, MATCH('Table for manuscript'!$C39, data!$C$3:$C$127,0), MATCH('Table for manuscript'!N$1, data!$A$3:$AI$3,0))</f>
        <v>0</v>
      </c>
      <c r="O39" s="113">
        <f>INDEX(data!$A$3:$AI$127, MATCH('Table for manuscript'!$C39, data!$C$3:$C$127,0), MATCH('Table for manuscript'!O$1, data!$A$3:$AI$3,0))</f>
        <v>100</v>
      </c>
      <c r="P39" s="113">
        <f>INDEX(data!$A$3:$AI$127, MATCH('Table for manuscript'!$C39, data!$C$3:$C$127,0), MATCH('Table for manuscript'!P$1, data!$A$3:$AI$3,0))</f>
        <v>0</v>
      </c>
      <c r="Q39" s="20" t="str">
        <f>INDEX(data!$A$3:$AI$127, MATCH('Table for manuscript'!$C39, data!$C$3:$C$127,0), MATCH('Table for manuscript'!Q$1, data!$A$3:$AI$3,0))</f>
        <v>Episodic treatment with newer antidepressants (TCAs) (50% coverage)</v>
      </c>
    </row>
    <row r="40" spans="1:17">
      <c r="A40" s="91">
        <v>38</v>
      </c>
      <c r="B40" s="91" t="s">
        <v>972</v>
      </c>
      <c r="C40" s="91" t="s">
        <v>997</v>
      </c>
      <c r="D40" s="109">
        <f>INDEX(data!$A$3:$AI$127, MATCH('Table for manuscript'!$C40, data!$C$3:$C$127,0), MATCH('Table for manuscript'!D$1, data!$A$3:$AI$3,0))</f>
        <v>0.44096921332133215</v>
      </c>
      <c r="E40" s="107">
        <f>INDEX(data!$A$3:$AI$127, MATCH('Table for manuscript'!$C40, data!$C$3:$C$127,0), MATCH('Table for manuscript'!E$1, data!$A$3:$AI$3,0))</f>
        <v>551.69205477055186</v>
      </c>
      <c r="F40" s="108">
        <f>INDEX(data!$A$3:$AI$127, MATCH('Table for manuscript'!$C40, data!$C$3:$C$127,0), MATCH('Table for manuscript'!F$1, data!$A$3:$AI$3,0))</f>
        <v>1251.0897316737087</v>
      </c>
      <c r="G40" s="109" t="str">
        <f>INDEX(References!$A$2:$C$58,MATCH(INDEX(data!$A$3:$AI$127, MATCH('Table for manuscript'!$C40, data!$C$3:$C$127,0), MATCH('Table for manuscript'!G$1, data!$A$3:$AI$3,0)), References!$C$2:$C$58,0),2)</f>
        <v>[21]</v>
      </c>
      <c r="H40" s="110">
        <f>INDEX(data!$A$3:$AI$127, MATCH('Table for manuscript'!$C40, data!$C$3:$C$127,0), MATCH('Table for manuscript'!H$1, data!$A$3:$AI$3,0))/100</f>
        <v>0.1</v>
      </c>
      <c r="I40" s="112">
        <f>INDEX(data!$A$3:$AI$127, MATCH('Table for manuscript'!$C40, data!$C$3:$C$127,0), MATCH('Table for manuscript'!I$1, data!$A$3:$AI$3,0))</f>
        <v>33330</v>
      </c>
      <c r="J40" s="111">
        <f>INDEX(data!$A$3:$AI$127, MATCH('Table for manuscript'!$C40, data!$C$3:$C$127,0), MATCH('Table for manuscript'!J$1, data!$A$3:$AI$3,0))</f>
        <v>18.063112314810279</v>
      </c>
      <c r="K40" s="113">
        <f>INDEX(data!$A$3:$AI$127, MATCH('Table for manuscript'!$C40, data!$C$3:$C$127,0), MATCH('Table for manuscript'!K$1, data!$A$3:$AI$3,0))</f>
        <v>34.65</v>
      </c>
      <c r="L40" s="113">
        <f>INDEX(data!$A$3:$AI$127, MATCH('Table for manuscript'!$C40, data!$C$3:$C$127,0), MATCH('Table for manuscript'!L$1, data!$A$3:$AI$3,0))</f>
        <v>65.400000000000006</v>
      </c>
      <c r="M40" s="113">
        <f>INDEX(data!$A$3:$AI$127, MATCH('Table for manuscript'!$C40, data!$C$3:$C$127,0), MATCH('Table for manuscript'!M$1, data!$A$3:$AI$3,0))</f>
        <v>10.5</v>
      </c>
      <c r="N40" s="113">
        <f>INDEX(data!$A$3:$AI$127, MATCH('Table for manuscript'!$C40, data!$C$3:$C$127,0), MATCH('Table for manuscript'!N$1, data!$A$3:$AI$3,0))</f>
        <v>0</v>
      </c>
      <c r="O40" s="113">
        <f>INDEX(data!$A$3:$AI$127, MATCH('Table for manuscript'!$C40, data!$C$3:$C$127,0), MATCH('Table for manuscript'!O$1, data!$A$3:$AI$3,0))</f>
        <v>150</v>
      </c>
      <c r="P40" s="113">
        <f>INDEX(data!$A$3:$AI$127, MATCH('Table for manuscript'!$C40, data!$C$3:$C$127,0), MATCH('Table for manuscript'!P$1, data!$A$3:$AI$3,0))</f>
        <v>0</v>
      </c>
      <c r="Q40" s="20" t="str">
        <f>INDEX(data!$A$3:$AI$127, MATCH('Table for manuscript'!$C40, data!$C$3:$C$127,0), MATCH('Table for manuscript'!Q$1, data!$A$3:$AI$3,0))</f>
        <v>Older anti-psychotic drug + psychosocial intervention  (80% coverage), community model</v>
      </c>
    </row>
    <row r="41" spans="1:17">
      <c r="A41" s="91">
        <v>39</v>
      </c>
      <c r="B41" s="91" t="s">
        <v>762</v>
      </c>
      <c r="C41" s="91" t="s">
        <v>825</v>
      </c>
      <c r="D41" s="109">
        <f>INDEX(data!$A$3:$AI$127, MATCH('Table for manuscript'!$C41, data!$C$3:$C$127,0), MATCH('Table for manuscript'!D$1, data!$A$3:$AI$3,0))</f>
        <v>21.260869565217391</v>
      </c>
      <c r="E41" s="107">
        <f>INDEX(data!$A$3:$AI$127, MATCH('Table for manuscript'!$C41, data!$C$3:$C$127,0), MATCH('Table for manuscript'!E$1, data!$A$3:$AI$3,0))</f>
        <v>637.59063478260873</v>
      </c>
      <c r="F41" s="108">
        <f>INDEX(data!$A$3:$AI$127, MATCH('Table for manuscript'!$C41, data!$C$3:$C$127,0), MATCH('Table for manuscript'!F$1, data!$A$3:$AI$3,0))</f>
        <v>29.988925562372192</v>
      </c>
      <c r="G41" s="109" t="str">
        <f>INDEX(References!$A$2:$C$58,MATCH(INDEX(data!$A$3:$AI$127, MATCH('Table for manuscript'!$C41, data!$C$3:$C$127,0), MATCH('Table for manuscript'!G$1, data!$A$3:$AI$3,0)), References!$C$2:$C$58,0),2)</f>
        <v>[22]</v>
      </c>
      <c r="H41" s="110">
        <f>INDEX(data!$A$3:$AI$127, MATCH('Table for manuscript'!$C41, data!$C$3:$C$127,0), MATCH('Table for manuscript'!H$1, data!$A$3:$AI$3,0))/100</f>
        <v>0.9</v>
      </c>
      <c r="I41" s="112">
        <f>INDEX(data!$A$3:$AI$127, MATCH('Table for manuscript'!$C41, data!$C$3:$C$127,0), MATCH('Table for manuscript'!I$1, data!$A$3:$AI$3,0))</f>
        <v>124.75079999999998</v>
      </c>
      <c r="J41" s="111">
        <f>INDEX(data!$A$3:$AI$127, MATCH('Table for manuscript'!$C41, data!$C$3:$C$127,0), MATCH('Table for manuscript'!J$1, data!$A$3:$AI$3,0))</f>
        <v>778.21550000000002</v>
      </c>
      <c r="K41" s="113">
        <f>INDEX(data!$A$3:$AI$127, MATCH('Table for manuscript'!$C41, data!$C$3:$C$127,0), MATCH('Table for manuscript'!K$1, data!$A$3:$AI$3,0))</f>
        <v>172</v>
      </c>
      <c r="L41" s="113">
        <f>INDEX(data!$A$3:$AI$127, MATCH('Table for manuscript'!$C41, data!$C$3:$C$127,0), MATCH('Table for manuscript'!L$1, data!$A$3:$AI$3,0))</f>
        <v>137.6</v>
      </c>
      <c r="M41" s="113">
        <f>INDEX(data!$A$3:$AI$127, MATCH('Table for manuscript'!$C41, data!$C$3:$C$127,0), MATCH('Table for manuscript'!M$1, data!$A$3:$AI$3,0))</f>
        <v>5</v>
      </c>
      <c r="N41" s="113">
        <f>INDEX(data!$A$3:$AI$127, MATCH('Table for manuscript'!$C41, data!$C$3:$C$127,0), MATCH('Table for manuscript'!N$1, data!$A$3:$AI$3,0))</f>
        <v>0</v>
      </c>
      <c r="O41" s="113">
        <f>INDEX(data!$A$3:$AI$127, MATCH('Table for manuscript'!$C41, data!$C$3:$C$127,0), MATCH('Table for manuscript'!O$1, data!$A$3:$AI$3,0))</f>
        <v>0</v>
      </c>
      <c r="P41" s="113">
        <f>INDEX(data!$A$3:$AI$127, MATCH('Table for manuscript'!$C41, data!$C$3:$C$127,0), MATCH('Table for manuscript'!P$1, data!$A$3:$AI$3,0))</f>
        <v>0</v>
      </c>
      <c r="Q41" s="20" t="str">
        <f>INDEX(data!$A$3:$AI$127, MATCH('Table for manuscript'!$C41, data!$C$3:$C$127,0), MATCH('Table for manuscript'!Q$1, data!$A$3:$AI$3,0))</f>
        <v>Amputation, using Zambian life expectancy</v>
      </c>
    </row>
    <row r="42" spans="1:17">
      <c r="A42" s="91">
        <v>40</v>
      </c>
      <c r="B42" s="91" t="s">
        <v>762</v>
      </c>
      <c r="C42" s="91" t="s">
        <v>879</v>
      </c>
      <c r="D42" s="109">
        <f>INDEX(data!$A$3:$AI$127, MATCH('Table for manuscript'!$C42, data!$C$3:$C$127,0), MATCH('Table for manuscript'!D$1, data!$A$3:$AI$3,0))</f>
        <v>1.047475056118023E-2</v>
      </c>
      <c r="E42" s="107">
        <f>INDEX(data!$A$3:$AI$127, MATCH('Table for manuscript'!$C42, data!$C$3:$C$127,0), MATCH('Table for manuscript'!E$1, data!$A$3:$AI$3,0))</f>
        <v>61.74615462934343</v>
      </c>
      <c r="F42" s="108">
        <f>INDEX(data!$A$3:$AI$127, MATCH('Table for manuscript'!$C42, data!$C$3:$C$127,0), MATCH('Table for manuscript'!F$1, data!$A$3:$AI$3,0))</f>
        <v>5894.761337628096</v>
      </c>
      <c r="G42" s="109" t="str">
        <f>INDEX(References!$A$2:$C$58,MATCH(INDEX(data!$A$3:$AI$127, MATCH('Table for manuscript'!$C42, data!$C$3:$C$127,0), MATCH('Table for manuscript'!G$1, data!$A$3:$AI$3,0)), References!$C$2:$C$58,0),2)</f>
        <v>[23]</v>
      </c>
      <c r="H42" s="110">
        <f>INDEX(data!$A$3:$AI$127, MATCH('Table for manuscript'!$C42, data!$C$3:$C$127,0), MATCH('Table for manuscript'!H$1, data!$A$3:$AI$3,0))/100</f>
        <v>0.36</v>
      </c>
      <c r="I42" s="112">
        <f>INDEX(data!$A$3:$AI$127, MATCH('Table for manuscript'!$C42, data!$C$3:$C$127,0), MATCH('Table for manuscript'!I$1, data!$A$3:$AI$3,0))</f>
        <v>245126.24</v>
      </c>
      <c r="J42" s="111">
        <f>INDEX(data!$A$3:$AI$127, MATCH('Table for manuscript'!$C42, data!$C$3:$C$127,0), MATCH('Table for manuscript'!J$1, data!$A$3:$AI$3,0))</f>
        <v>18.018137916576499</v>
      </c>
      <c r="K42" s="113">
        <f>INDEX(data!$A$3:$AI$127, MATCH('Table for manuscript'!$C42, data!$C$3:$C$127,0), MATCH('Table for manuscript'!K$1, data!$A$3:$AI$3,0))</f>
        <v>3.5</v>
      </c>
      <c r="L42" s="113">
        <f>INDEX(data!$A$3:$AI$127, MATCH('Table for manuscript'!$C42, data!$C$3:$C$127,0), MATCH('Table for manuscript'!L$1, data!$A$3:$AI$3,0))</f>
        <v>1</v>
      </c>
      <c r="M42" s="113">
        <f>INDEX(data!$A$3:$AI$127, MATCH('Table for manuscript'!$C42, data!$C$3:$C$127,0), MATCH('Table for manuscript'!M$1, data!$A$3:$AI$3,0))</f>
        <v>0</v>
      </c>
      <c r="N42" s="113">
        <f>INDEX(data!$A$3:$AI$127, MATCH('Table for manuscript'!$C42, data!$C$3:$C$127,0), MATCH('Table for manuscript'!N$1, data!$A$3:$AI$3,0))</f>
        <v>0</v>
      </c>
      <c r="O42" s="113">
        <f>INDEX(data!$A$3:$AI$127, MATCH('Table for manuscript'!$C42, data!$C$3:$C$127,0), MATCH('Table for manuscript'!O$1, data!$A$3:$AI$3,0))</f>
        <v>0</v>
      </c>
      <c r="P42" s="113">
        <f>INDEX(data!$A$3:$AI$127, MATCH('Table for manuscript'!$C42, data!$C$3:$C$127,0), MATCH('Table for manuscript'!P$1, data!$A$3:$AI$3,0))</f>
        <v>0</v>
      </c>
      <c r="Q42" s="20" t="str">
        <f>INDEX(data!$A$3:$AI$127, MATCH('Table for manuscript'!$C42, data!$C$3:$C$127,0), MATCH('Table for manuscript'!Q$1, data!$A$3:$AI$3,0))</f>
        <v>Inhaled bronchodilator</v>
      </c>
    </row>
    <row r="43" spans="1:17">
      <c r="A43" s="91">
        <v>41</v>
      </c>
      <c r="B43" s="91" t="s">
        <v>762</v>
      </c>
      <c r="C43" s="91" t="s">
        <v>883</v>
      </c>
      <c r="D43" s="109">
        <f>INDEX(data!$A$3:$AI$127, MATCH('Table for manuscript'!$C43, data!$C$3:$C$127,0), MATCH('Table for manuscript'!D$1, data!$A$3:$AI$3,0))</f>
        <v>4.0634808211475037E-3</v>
      </c>
      <c r="E43" s="107">
        <f>INDEX(data!$A$3:$AI$127, MATCH('Table for manuscript'!$C43, data!$C$3:$C$127,0), MATCH('Table for manuscript'!E$1, data!$A$3:$AI$3,0))</f>
        <v>10.112297395017196</v>
      </c>
      <c r="F43" s="108">
        <f>INDEX(data!$A$3:$AI$127, MATCH('Table for manuscript'!$C43, data!$C$3:$C$127,0), MATCH('Table for manuscript'!F$1, data!$A$3:$AI$3,0))</f>
        <v>2488.5800721366618</v>
      </c>
      <c r="G43" s="109" t="str">
        <f>INDEX(References!$A$2:$C$58,MATCH(INDEX(data!$A$3:$AI$127, MATCH('Table for manuscript'!$C43, data!$C$3:$C$127,0), MATCH('Table for manuscript'!G$1, data!$A$3:$AI$3,0)), References!$C$2:$C$58,0),2)</f>
        <v>[23]</v>
      </c>
      <c r="H43" s="110">
        <f>INDEX(data!$A$3:$AI$127, MATCH('Table for manuscript'!$C43, data!$C$3:$C$127,0), MATCH('Table for manuscript'!H$1, data!$A$3:$AI$3,0))/100</f>
        <v>0.36</v>
      </c>
      <c r="I43" s="112">
        <f>INDEX(data!$A$3:$AI$127, MATCH('Table for manuscript'!$C43, data!$C$3:$C$127,0), MATCH('Table for manuscript'!I$1, data!$A$3:$AI$3,0))</f>
        <v>490252.48</v>
      </c>
      <c r="J43" s="111">
        <f>INDEX(data!$A$3:$AI$127, MATCH('Table for manuscript'!$C43, data!$C$3:$C$127,0), MATCH('Table for manuscript'!J$1, data!$A$3:$AI$3,0))</f>
        <v>48.812773628543603</v>
      </c>
      <c r="K43" s="113">
        <f>INDEX(data!$A$3:$AI$127, MATCH('Table for manuscript'!$C43, data!$C$3:$C$127,0), MATCH('Table for manuscript'!K$1, data!$A$3:$AI$3,0))</f>
        <v>3.5</v>
      </c>
      <c r="L43" s="113">
        <f>INDEX(data!$A$3:$AI$127, MATCH('Table for manuscript'!$C43, data!$C$3:$C$127,0), MATCH('Table for manuscript'!L$1, data!$A$3:$AI$3,0))</f>
        <v>1</v>
      </c>
      <c r="M43" s="113">
        <f>INDEX(data!$A$3:$AI$127, MATCH('Table for manuscript'!$C43, data!$C$3:$C$127,0), MATCH('Table for manuscript'!M$1, data!$A$3:$AI$3,0))</f>
        <v>0</v>
      </c>
      <c r="N43" s="113">
        <f>INDEX(data!$A$3:$AI$127, MATCH('Table for manuscript'!$C43, data!$C$3:$C$127,0), MATCH('Table for manuscript'!N$1, data!$A$3:$AI$3,0))</f>
        <v>0</v>
      </c>
      <c r="O43" s="113">
        <f>INDEX(data!$A$3:$AI$127, MATCH('Table for manuscript'!$C43, data!$C$3:$C$127,0), MATCH('Table for manuscript'!O$1, data!$A$3:$AI$3,0))</f>
        <v>0</v>
      </c>
      <c r="P43" s="113">
        <f>INDEX(data!$A$3:$AI$127, MATCH('Table for manuscript'!$C43, data!$C$3:$C$127,0), MATCH('Table for manuscript'!P$1, data!$A$3:$AI$3,0))</f>
        <v>0</v>
      </c>
      <c r="Q43" s="20" t="str">
        <f>INDEX(data!$A$3:$AI$127, MATCH('Table for manuscript'!$C43, data!$C$3:$C$127,0), MATCH('Table for manuscript'!Q$1, data!$A$3:$AI$3,0))</f>
        <v>Low dose inhaled corticosteroids + long acting beta agonists</v>
      </c>
    </row>
    <row r="44" spans="1:17">
      <c r="A44" s="91">
        <v>42</v>
      </c>
      <c r="B44" s="91" t="s">
        <v>762</v>
      </c>
      <c r="C44" s="91" t="s">
        <v>946</v>
      </c>
      <c r="D44" s="109">
        <f>INDEX(data!$A$3:$AI$127, MATCH('Table for manuscript'!$C44, data!$C$3:$C$127,0), MATCH('Table for manuscript'!D$1, data!$A$3:$AI$3,0))</f>
        <v>3.5320584926884133</v>
      </c>
      <c r="E44" s="107">
        <f>INDEX(data!$A$3:$AI$127, MATCH('Table for manuscript'!$C44, data!$C$3:$C$127,0), MATCH('Table for manuscript'!E$1, data!$A$3:$AI$3,0))</f>
        <v>5467.5947221597298</v>
      </c>
      <c r="F44" s="108">
        <f>INDEX(data!$A$3:$AI$127, MATCH('Table for manuscript'!$C44, data!$C$3:$C$127,0), MATCH('Table for manuscript'!F$1, data!$A$3:$AI$3,0))</f>
        <v>1547.9909898089174</v>
      </c>
      <c r="G44" s="109" t="str">
        <f>INDEX(References!$A$2:$C$58,MATCH(INDEX(data!$A$3:$AI$127, MATCH('Table for manuscript'!$C44, data!$C$3:$C$127,0), MATCH('Table for manuscript'!G$1, data!$A$3:$AI$3,0)), References!$C$2:$C$58,0),2)</f>
        <v>[24]</v>
      </c>
      <c r="H44" s="110">
        <f>INDEX(data!$A$3:$AI$127, MATCH('Table for manuscript'!$C44, data!$C$3:$C$127,0), MATCH('Table for manuscript'!H$1, data!$A$3:$AI$3,0))/100</f>
        <v>0.5</v>
      </c>
      <c r="I44" s="112">
        <f>INDEX(data!$A$3:$AI$127, MATCH('Table for manuscript'!$C44, data!$C$3:$C$127,0), MATCH('Table for manuscript'!I$1, data!$A$3:$AI$3,0))</f>
        <v>2835000</v>
      </c>
      <c r="J44" s="111">
        <f>INDEX(data!$A$3:$AI$127, MATCH('Table for manuscript'!$C44, data!$C$3:$C$127,0), MATCH('Table for manuscript'!J$1, data!$A$3:$AI$3,0))</f>
        <v>392.51165641615722</v>
      </c>
      <c r="K44" s="113">
        <f>INDEX(data!$A$3:$AI$127, MATCH('Table for manuscript'!$C44, data!$C$3:$C$127,0), MATCH('Table for manuscript'!K$1, data!$A$3:$AI$3,0))</f>
        <v>172</v>
      </c>
      <c r="L44" s="113">
        <f>INDEX(data!$A$3:$AI$127, MATCH('Table for manuscript'!$C44, data!$C$3:$C$127,0), MATCH('Table for manuscript'!L$1, data!$A$3:$AI$3,0))</f>
        <v>137.6</v>
      </c>
      <c r="M44" s="113">
        <f>INDEX(data!$A$3:$AI$127, MATCH('Table for manuscript'!$C44, data!$C$3:$C$127,0), MATCH('Table for manuscript'!M$1, data!$A$3:$AI$3,0))</f>
        <v>5</v>
      </c>
      <c r="N44" s="113">
        <f>INDEX(data!$A$3:$AI$127, MATCH('Table for manuscript'!$C44, data!$C$3:$C$127,0), MATCH('Table for manuscript'!N$1, data!$A$3:$AI$3,0))</f>
        <v>0</v>
      </c>
      <c r="O44" s="113">
        <f>INDEX(data!$A$3:$AI$127, MATCH('Table for manuscript'!$C44, data!$C$3:$C$127,0), MATCH('Table for manuscript'!O$1, data!$A$3:$AI$3,0))</f>
        <v>0</v>
      </c>
      <c r="P44" s="113">
        <f>INDEX(data!$A$3:$AI$127, MATCH('Table for manuscript'!$C44, data!$C$3:$C$127,0), MATCH('Table for manuscript'!P$1, data!$A$3:$AI$3,0))</f>
        <v>0</v>
      </c>
      <c r="Q44" s="20" t="str">
        <f>INDEX(data!$A$3:$AI$127, MATCH('Table for manuscript'!$C44, data!$C$3:$C$127,0), MATCH('Table for manuscript'!Q$1, data!$A$3:$AI$3,0))</f>
        <v>Biennial clinical breast examination (CBE) screening + Treatment of breast cancer, stages I-IV</v>
      </c>
    </row>
    <row r="45" spans="1:17">
      <c r="A45" s="91">
        <v>43</v>
      </c>
      <c r="B45" s="91" t="s">
        <v>762</v>
      </c>
      <c r="C45" s="91" t="s">
        <v>953</v>
      </c>
      <c r="D45" s="109">
        <f>INDEX(data!$A$3:$AI$127, MATCH('Table for manuscript'!$C45, data!$C$3:$C$127,0), MATCH('Table for manuscript'!D$1, data!$A$3:$AI$3,0))</f>
        <v>0.38556701030927837</v>
      </c>
      <c r="E45" s="107">
        <f>INDEX(data!$A$3:$AI$127, MATCH('Table for manuscript'!$C45, data!$C$3:$C$127,0), MATCH('Table for manuscript'!E$1, data!$A$3:$AI$3,0))</f>
        <v>7418.0838927835039</v>
      </c>
      <c r="F45" s="108">
        <f>INDEX(data!$A$3:$AI$127, MATCH('Table for manuscript'!$C45, data!$C$3:$C$127,0), MATCH('Table for manuscript'!F$1, data!$A$3:$AI$3,0))</f>
        <v>19239.415443850263</v>
      </c>
      <c r="G45" s="109" t="str">
        <f>INDEX(References!$A$2:$C$58,MATCH(INDEX(data!$A$3:$AI$127, MATCH('Table for manuscript'!$C45, data!$C$3:$C$127,0), MATCH('Table for manuscript'!G$1, data!$A$3:$AI$3,0)), References!$C$2:$C$58,0),2)</f>
        <v>[24]</v>
      </c>
      <c r="H45" s="110">
        <f>INDEX(data!$A$3:$AI$127, MATCH('Table for manuscript'!$C45, data!$C$3:$C$127,0), MATCH('Table for manuscript'!H$1, data!$A$3:$AI$3,0))/100</f>
        <v>0.1</v>
      </c>
      <c r="I45" s="112">
        <f>INDEX(data!$A$3:$AI$127, MATCH('Table for manuscript'!$C45, data!$C$3:$C$127,0), MATCH('Table for manuscript'!I$1, data!$A$3:$AI$3,0))</f>
        <v>13811</v>
      </c>
      <c r="J45" s="111">
        <f>INDEX(data!$A$3:$AI$127, MATCH('Table for manuscript'!$C45, data!$C$3:$C$127,0), MATCH('Table for manuscript'!J$1, data!$A$3:$AI$3,0))</f>
        <v>235.70975488260115</v>
      </c>
      <c r="K45" s="113">
        <f>INDEX(data!$A$3:$AI$127, MATCH('Table for manuscript'!$C45, data!$C$3:$C$127,0), MATCH('Table for manuscript'!K$1, data!$A$3:$AI$3,0))</f>
        <v>172</v>
      </c>
      <c r="L45" s="113">
        <f>INDEX(data!$A$3:$AI$127, MATCH('Table for manuscript'!$C45, data!$C$3:$C$127,0), MATCH('Table for manuscript'!L$1, data!$A$3:$AI$3,0))</f>
        <v>137.6</v>
      </c>
      <c r="M45" s="113">
        <f>INDEX(data!$A$3:$AI$127, MATCH('Table for manuscript'!$C45, data!$C$3:$C$127,0), MATCH('Table for manuscript'!M$1, data!$A$3:$AI$3,0))</f>
        <v>5</v>
      </c>
      <c r="N45" s="113">
        <f>INDEX(data!$A$3:$AI$127, MATCH('Table for manuscript'!$C45, data!$C$3:$C$127,0), MATCH('Table for manuscript'!N$1, data!$A$3:$AI$3,0))</f>
        <v>0</v>
      </c>
      <c r="O45" s="113">
        <f>INDEX(data!$A$3:$AI$127, MATCH('Table for manuscript'!$C45, data!$C$3:$C$127,0), MATCH('Table for manuscript'!O$1, data!$A$3:$AI$3,0))</f>
        <v>0</v>
      </c>
      <c r="P45" s="113">
        <f>INDEX(data!$A$3:$AI$127, MATCH('Table for manuscript'!$C45, data!$C$3:$C$127,0), MATCH('Table for manuscript'!P$1, data!$A$3:$AI$3,0))</f>
        <v>0</v>
      </c>
      <c r="Q45" s="20" t="str">
        <f>INDEX(data!$A$3:$AI$127, MATCH('Table for manuscript'!$C45, data!$C$3:$C$127,0), MATCH('Table for manuscript'!Q$1, data!$A$3:$AI$3,0))</f>
        <v>Basic palliative care (BPC) for breast cancer</v>
      </c>
    </row>
    <row r="46" spans="1:17">
      <c r="A46" s="91">
        <v>44</v>
      </c>
      <c r="B46" s="91" t="s">
        <v>762</v>
      </c>
      <c r="C46" s="91" t="s">
        <v>959</v>
      </c>
      <c r="D46" s="109">
        <f>INDEX(data!$A$3:$AI$127, MATCH('Table for manuscript'!$C46, data!$C$3:$C$127,0), MATCH('Table for manuscript'!D$1, data!$A$3:$AI$3,0))</f>
        <v>5.0100000000000003E-4</v>
      </c>
      <c r="E46" s="107">
        <f>INDEX(data!$A$3:$AI$127, MATCH('Table for manuscript'!$C46, data!$C$3:$C$127,0), MATCH('Table for manuscript'!E$1, data!$A$3:$AI$3,0))</f>
        <v>0.49752126604184815</v>
      </c>
      <c r="F46" s="108">
        <f>INDEX(data!$A$3:$AI$127, MATCH('Table for manuscript'!$C46, data!$C$3:$C$127,0), MATCH('Table for manuscript'!F$1, data!$A$3:$AI$3,0))</f>
        <v>993.0564192452058</v>
      </c>
      <c r="G46" s="109" t="str">
        <f>INDEX(References!$A$2:$C$58,MATCH(INDEX(data!$A$3:$AI$127, MATCH('Table for manuscript'!$C46, data!$C$3:$C$127,0), MATCH('Table for manuscript'!G$1, data!$A$3:$AI$3,0)), References!$C$2:$C$58,0),2)</f>
        <v>[25]</v>
      </c>
      <c r="H46" s="110">
        <f>INDEX(data!$A$3:$AI$127, MATCH('Table for manuscript'!$C46, data!$C$3:$C$127,0), MATCH('Table for manuscript'!H$1, data!$A$3:$AI$3,0))/100</f>
        <v>0.5</v>
      </c>
      <c r="I46" s="112">
        <f>INDEX(data!$A$3:$AI$127, MATCH('Table for manuscript'!$C46, data!$C$3:$C$127,0), MATCH('Table for manuscript'!I$1, data!$A$3:$AI$3,0))</f>
        <v>1401400</v>
      </c>
      <c r="J46" s="111">
        <f>INDEX(data!$A$3:$AI$127, MATCH('Table for manuscript'!$C46, data!$C$3:$C$127,0), MATCH('Table for manuscript'!J$1, data!$A$3:$AI$3,0))</f>
        <v>397.73734025082507</v>
      </c>
      <c r="K46" s="113">
        <f>INDEX(data!$A$3:$AI$127, MATCH('Table for manuscript'!$C46, data!$C$3:$C$127,0), MATCH('Table for manuscript'!K$1, data!$A$3:$AI$3,0))</f>
        <v>172</v>
      </c>
      <c r="L46" s="113">
        <f>INDEX(data!$A$3:$AI$127, MATCH('Table for manuscript'!$C46, data!$C$3:$C$127,0), MATCH('Table for manuscript'!L$1, data!$A$3:$AI$3,0))</f>
        <v>137.6</v>
      </c>
      <c r="M46" s="113">
        <f>INDEX(data!$A$3:$AI$127, MATCH('Table for manuscript'!$C46, data!$C$3:$C$127,0), MATCH('Table for manuscript'!M$1, data!$A$3:$AI$3,0))</f>
        <v>5</v>
      </c>
      <c r="N46" s="113">
        <f>INDEX(data!$A$3:$AI$127, MATCH('Table for manuscript'!$C46, data!$C$3:$C$127,0), MATCH('Table for manuscript'!N$1, data!$A$3:$AI$3,0))</f>
        <v>0</v>
      </c>
      <c r="O46" s="113">
        <f>INDEX(data!$A$3:$AI$127, MATCH('Table for manuscript'!$C46, data!$C$3:$C$127,0), MATCH('Table for manuscript'!O$1, data!$A$3:$AI$3,0))</f>
        <v>0</v>
      </c>
      <c r="P46" s="113">
        <f>INDEX(data!$A$3:$AI$127, MATCH('Table for manuscript'!$C46, data!$C$3:$C$127,0), MATCH('Table for manuscript'!P$1, data!$A$3:$AI$3,0))</f>
        <v>0</v>
      </c>
      <c r="Q46" s="20" t="str">
        <f>INDEX(data!$A$3:$AI$127, MATCH('Table for manuscript'!$C46, data!$C$3:$C$127,0), MATCH('Table for manuscript'!Q$1, data!$A$3:$AI$3,0))</f>
        <v>Optimal  programme- treatment of stages I-IV cancer, plus biannual mammographic screening for 50-70 years</v>
      </c>
    </row>
    <row r="47" spans="1:17">
      <c r="A47" s="91">
        <v>45</v>
      </c>
      <c r="B47" s="91" t="s">
        <v>762</v>
      </c>
      <c r="C47" s="91" t="s">
        <v>964</v>
      </c>
      <c r="D47" s="109">
        <f>INDEX(data!$A$3:$AI$127, MATCH('Table for manuscript'!$C47, data!$C$3:$C$127,0), MATCH('Table for manuscript'!D$1, data!$A$3:$AI$3,0))</f>
        <v>6.0599999999999998E-4</v>
      </c>
      <c r="E47" s="107">
        <f>INDEX(data!$A$3:$AI$127, MATCH('Table for manuscript'!$C47, data!$C$3:$C$127,0), MATCH('Table for manuscript'!E$1, data!$A$3:$AI$3,0))</f>
        <v>0.10954596683490234</v>
      </c>
      <c r="F47" s="108">
        <f>INDEX(data!$A$3:$AI$127, MATCH('Table for manuscript'!$C47, data!$C$3:$C$127,0), MATCH('Table for manuscript'!F$1, data!$A$3:$AI$3,0))</f>
        <v>180.76892216980585</v>
      </c>
      <c r="G47" s="109" t="str">
        <f>INDEX(References!$A$2:$C$58,MATCH(INDEX(data!$A$3:$AI$127, MATCH('Table for manuscript'!$C47, data!$C$3:$C$127,0), MATCH('Table for manuscript'!G$1, data!$A$3:$AI$3,0)), References!$C$2:$C$58,0),2)</f>
        <v>[25]</v>
      </c>
      <c r="H47" s="110">
        <f>INDEX(data!$A$3:$AI$127, MATCH('Table for manuscript'!$C47, data!$C$3:$C$127,0), MATCH('Table for manuscript'!H$1, data!$A$3:$AI$3,0))/100</f>
        <v>0.5</v>
      </c>
      <c r="I47" s="112">
        <f>INDEX(data!$A$3:$AI$127, MATCH('Table for manuscript'!$C47, data!$C$3:$C$127,0), MATCH('Table for manuscript'!I$1, data!$A$3:$AI$3,0))</f>
        <v>2921</v>
      </c>
      <c r="J47" s="111">
        <f>INDEX(data!$A$3:$AI$127, MATCH('Table for manuscript'!$C47, data!$C$3:$C$127,0), MATCH('Table for manuscript'!J$1, data!$A$3:$AI$3,0))</f>
        <v>1154.2832507312633</v>
      </c>
      <c r="K47" s="113">
        <f>INDEX(data!$A$3:$AI$127, MATCH('Table for manuscript'!$C47, data!$C$3:$C$127,0), MATCH('Table for manuscript'!K$1, data!$A$3:$AI$3,0))</f>
        <v>60</v>
      </c>
      <c r="L47" s="113">
        <f>INDEX(data!$A$3:$AI$127, MATCH('Table for manuscript'!$C47, data!$C$3:$C$127,0), MATCH('Table for manuscript'!L$1, data!$A$3:$AI$3,0))</f>
        <v>18</v>
      </c>
      <c r="M47" s="113">
        <f>INDEX(data!$A$3:$AI$127, MATCH('Table for manuscript'!$C47, data!$C$3:$C$127,0), MATCH('Table for manuscript'!M$1, data!$A$3:$AI$3,0))</f>
        <v>2.5</v>
      </c>
      <c r="N47" s="113">
        <f>INDEX(data!$A$3:$AI$127, MATCH('Table for manuscript'!$C47, data!$C$3:$C$127,0), MATCH('Table for manuscript'!N$1, data!$A$3:$AI$3,0))</f>
        <v>0</v>
      </c>
      <c r="O47" s="113">
        <f>INDEX(data!$A$3:$AI$127, MATCH('Table for manuscript'!$C47, data!$C$3:$C$127,0), MATCH('Table for manuscript'!O$1, data!$A$3:$AI$3,0))</f>
        <v>0</v>
      </c>
      <c r="P47" s="113">
        <f>INDEX(data!$A$3:$AI$127, MATCH('Table for manuscript'!$C47, data!$C$3:$C$127,0), MATCH('Table for manuscript'!P$1, data!$A$3:$AI$3,0))</f>
        <v>0</v>
      </c>
      <c r="Q47" s="20" t="str">
        <f>INDEX(data!$A$3:$AI$127, MATCH('Table for manuscript'!$C47, data!$C$3:$C$127,0), MATCH('Table for manuscript'!Q$1, data!$A$3:$AI$3,0))</f>
        <v>Treatment of invasive cervical cancer by surgery, chemotherapy, and/or radiotherapy</v>
      </c>
    </row>
    <row r="48" spans="1:17">
      <c r="A48" s="91">
        <v>46</v>
      </c>
      <c r="B48" s="91" t="s">
        <v>762</v>
      </c>
      <c r="C48" s="91" t="s">
        <v>805</v>
      </c>
      <c r="D48" s="109">
        <f>INDEX(data!$A$3:$AI$127, MATCH('Table for manuscript'!$C48, data!$C$3:$C$127,0), MATCH('Table for manuscript'!D$1, data!$A$3:$AI$3,0))</f>
        <v>1.1150000000000001E-3</v>
      </c>
      <c r="E48" s="107">
        <f>INDEX(data!$A$3:$AI$127, MATCH('Table for manuscript'!$C48, data!$C$3:$C$127,0), MATCH('Table for manuscript'!E$1, data!$A$3:$AI$3,0))</f>
        <v>0.29668699351119382</v>
      </c>
      <c r="F48" s="108">
        <f>INDEX(data!$A$3:$AI$127, MATCH('Table for manuscript'!$C48, data!$C$3:$C$127,0), MATCH('Table for manuscript'!F$1, data!$A$3:$AI$3,0))</f>
        <v>266.08698969613795</v>
      </c>
      <c r="G48" s="109" t="str">
        <f>INDEX(References!$A$2:$C$58,MATCH(INDEX(data!$A$3:$AI$127, MATCH('Table for manuscript'!$C48, data!$C$3:$C$127,0), MATCH('Table for manuscript'!G$1, data!$A$3:$AI$3,0)), References!$C$2:$C$58,0),2)</f>
        <v>[25]</v>
      </c>
      <c r="H48" s="110">
        <f>INDEX(data!$A$3:$AI$127, MATCH('Table for manuscript'!$C48, data!$C$3:$C$127,0), MATCH('Table for manuscript'!H$1, data!$A$3:$AI$3,0))/100</f>
        <v>0.1</v>
      </c>
      <c r="I48" s="112">
        <f>INDEX(data!$A$3:$AI$127, MATCH('Table for manuscript'!$C48, data!$C$3:$C$127,0), MATCH('Table for manuscript'!I$1, data!$A$3:$AI$3,0))</f>
        <v>213100</v>
      </c>
      <c r="J48" s="111">
        <f>INDEX(data!$A$3:$AI$127, MATCH('Table for manuscript'!$C48, data!$C$3:$C$127,0), MATCH('Table for manuscript'!J$1, data!$A$3:$AI$3,0))</f>
        <v>5.3255722653623225</v>
      </c>
      <c r="K48" s="113">
        <f>INDEX(data!$A$3:$AI$127, MATCH('Table for manuscript'!$C48, data!$C$3:$C$127,0), MATCH('Table for manuscript'!K$1, data!$A$3:$AI$3,0))</f>
        <v>172</v>
      </c>
      <c r="L48" s="113">
        <f>INDEX(data!$A$3:$AI$127, MATCH('Table for manuscript'!$C48, data!$C$3:$C$127,0), MATCH('Table for manuscript'!L$1, data!$A$3:$AI$3,0))</f>
        <v>137.6</v>
      </c>
      <c r="M48" s="113">
        <f>INDEX(data!$A$3:$AI$127, MATCH('Table for manuscript'!$C48, data!$C$3:$C$127,0), MATCH('Table for manuscript'!M$1, data!$A$3:$AI$3,0))</f>
        <v>5</v>
      </c>
      <c r="N48" s="113">
        <f>INDEX(data!$A$3:$AI$127, MATCH('Table for manuscript'!$C48, data!$C$3:$C$127,0), MATCH('Table for manuscript'!N$1, data!$A$3:$AI$3,0))</f>
        <v>0</v>
      </c>
      <c r="O48" s="113">
        <f>INDEX(data!$A$3:$AI$127, MATCH('Table for manuscript'!$C48, data!$C$3:$C$127,0), MATCH('Table for manuscript'!O$1, data!$A$3:$AI$3,0))</f>
        <v>0</v>
      </c>
      <c r="P48" s="113">
        <f>INDEX(data!$A$3:$AI$127, MATCH('Table for manuscript'!$C48, data!$C$3:$C$127,0), MATCH('Table for manuscript'!P$1, data!$A$3:$AI$3,0))</f>
        <v>0</v>
      </c>
      <c r="Q48" s="20" t="str">
        <f>INDEX(data!$A$3:$AI$127, MATCH('Table for manuscript'!$C48, data!$C$3:$C$127,0), MATCH('Table for manuscript'!Q$1, data!$A$3:$AI$3,0))</f>
        <v>Colonoscopy at age 50 (with surgical removal of polyps)+ cancer treatment</v>
      </c>
    </row>
    <row r="49" spans="1:17">
      <c r="A49" s="91">
        <v>47</v>
      </c>
      <c r="B49" s="91" t="s">
        <v>762</v>
      </c>
      <c r="C49" s="91" t="s">
        <v>810</v>
      </c>
      <c r="D49" s="109">
        <f>INDEX(data!$A$3:$AI$127, MATCH('Table for manuscript'!$C49, data!$C$3:$C$127,0), MATCH('Table for manuscript'!D$1, data!$A$3:$AI$3,0))</f>
        <v>7.9199999999999995E-4</v>
      </c>
      <c r="E49" s="107">
        <f>INDEX(data!$A$3:$AI$127, MATCH('Table for manuscript'!$C49, data!$C$3:$C$127,0), MATCH('Table for manuscript'!E$1, data!$A$3:$AI$3,0))</f>
        <v>0.12323921268926513</v>
      </c>
      <c r="F49" s="108">
        <f>INDEX(data!$A$3:$AI$127, MATCH('Table for manuscript'!$C49, data!$C$3:$C$127,0), MATCH('Table for manuscript'!F$1, data!$A$3:$AI$3,0))</f>
        <v>155.60506652684992</v>
      </c>
      <c r="G49" s="109" t="str">
        <f>INDEX(References!$A$2:$C$58,MATCH(INDEX(data!$A$3:$AI$127, MATCH('Table for manuscript'!$C49, data!$C$3:$C$127,0), MATCH('Table for manuscript'!G$1, data!$A$3:$AI$3,0)), References!$C$2:$C$58,0),2)</f>
        <v>[25]</v>
      </c>
      <c r="H49" s="110">
        <f>INDEX(data!$A$3:$AI$127, MATCH('Table for manuscript'!$C49, data!$C$3:$C$127,0), MATCH('Table for manuscript'!H$1, data!$A$3:$AI$3,0))/100</f>
        <v>1</v>
      </c>
      <c r="I49" s="112">
        <f>INDEX(data!$A$3:$AI$127, MATCH('Table for manuscript'!$C49, data!$C$3:$C$127,0), MATCH('Table for manuscript'!I$1, data!$A$3:$AI$3,0))</f>
        <v>1111</v>
      </c>
      <c r="J49" s="111">
        <f>INDEX(data!$A$3:$AI$127, MATCH('Table for manuscript'!$C49, data!$C$3:$C$127,0), MATCH('Table for manuscript'!J$1, data!$A$3:$AI$3,0))</f>
        <v>680.53561999567194</v>
      </c>
      <c r="K49" s="113">
        <f>INDEX(data!$A$3:$AI$127, MATCH('Table for manuscript'!$C49, data!$C$3:$C$127,0), MATCH('Table for manuscript'!K$1, data!$A$3:$AI$3,0))</f>
        <v>172</v>
      </c>
      <c r="L49" s="113">
        <f>INDEX(data!$A$3:$AI$127, MATCH('Table for manuscript'!$C49, data!$C$3:$C$127,0), MATCH('Table for manuscript'!L$1, data!$A$3:$AI$3,0))</f>
        <v>137.6</v>
      </c>
      <c r="M49" s="113">
        <f>INDEX(data!$A$3:$AI$127, MATCH('Table for manuscript'!$C49, data!$C$3:$C$127,0), MATCH('Table for manuscript'!M$1, data!$A$3:$AI$3,0))</f>
        <v>5</v>
      </c>
      <c r="N49" s="113">
        <f>INDEX(data!$A$3:$AI$127, MATCH('Table for manuscript'!$C49, data!$C$3:$C$127,0), MATCH('Table for manuscript'!N$1, data!$A$3:$AI$3,0))</f>
        <v>0</v>
      </c>
      <c r="O49" s="113">
        <f>INDEX(data!$A$3:$AI$127, MATCH('Table for manuscript'!$C49, data!$C$3:$C$127,0), MATCH('Table for manuscript'!O$1, data!$A$3:$AI$3,0))</f>
        <v>0</v>
      </c>
      <c r="P49" s="113">
        <f>INDEX(data!$A$3:$AI$127, MATCH('Table for manuscript'!$C49, data!$C$3:$C$127,0), MATCH('Table for manuscript'!P$1, data!$A$3:$AI$3,0))</f>
        <v>0</v>
      </c>
      <c r="Q49" s="20" t="str">
        <f>INDEX(data!$A$3:$AI$127, MATCH('Table for manuscript'!$C49, data!$C$3:$C$127,0), MATCH('Table for manuscript'!Q$1, data!$A$3:$AI$3,0))</f>
        <v>Cancer treatment by surgery, chemotherapy, and/or radiotherapy</v>
      </c>
    </row>
    <row r="50" spans="1:17">
      <c r="A50" s="91">
        <v>48</v>
      </c>
      <c r="B50" s="91" t="s">
        <v>762</v>
      </c>
      <c r="C50" s="91" t="s">
        <v>905</v>
      </c>
      <c r="D50" s="109">
        <f>INDEX(data!$A$3:$AI$127, MATCH('Table for manuscript'!$C50, data!$C$3:$C$127,0), MATCH('Table for manuscript'!D$1, data!$A$3:$AI$3,0))</f>
        <v>2.0500000000000001E-2</v>
      </c>
      <c r="E50" s="107">
        <f>INDEX(data!$A$3:$AI$127, MATCH('Table for manuscript'!$C50, data!$C$3:$C$127,0), MATCH('Table for manuscript'!E$1, data!$A$3:$AI$3,0))</f>
        <v>7.3078399999999997</v>
      </c>
      <c r="F50" s="108">
        <f>INDEX(data!$A$3:$AI$127, MATCH('Table for manuscript'!$C50, data!$C$3:$C$127,0), MATCH('Table for manuscript'!F$1, data!$A$3:$AI$3,0))</f>
        <v>356.47999999999996</v>
      </c>
      <c r="G50" s="109" t="str">
        <f>INDEX(References!$A$2:$C$58,MATCH(INDEX(data!$A$3:$AI$127, MATCH('Table for manuscript'!$C50, data!$C$3:$C$127,0), MATCH('Table for manuscript'!G$1, data!$A$3:$AI$3,0)), References!$C$2:$C$58,0),2)</f>
        <v>[26]</v>
      </c>
      <c r="H50" s="110">
        <f>INDEX(data!$A$3:$AI$127, MATCH('Table for manuscript'!$C50, data!$C$3:$C$127,0), MATCH('Table for manuscript'!H$1, data!$A$3:$AI$3,0))/100</f>
        <v>0.5</v>
      </c>
      <c r="I50" s="112">
        <f>INDEX(data!$A$3:$AI$127, MATCH('Table for manuscript'!$C50, data!$C$3:$C$127,0), MATCH('Table for manuscript'!I$1, data!$A$3:$AI$3,0))</f>
        <v>15812</v>
      </c>
      <c r="J50" s="111">
        <f>INDEX(data!$A$3:$AI$127, MATCH('Table for manuscript'!$C50, data!$C$3:$C$127,0), MATCH('Table for manuscript'!J$1, data!$A$3:$AI$3,0))</f>
        <v>9.9999999999999995E-7</v>
      </c>
      <c r="K50" s="113">
        <f>INDEX(data!$A$3:$AI$127, MATCH('Table for manuscript'!$C50, data!$C$3:$C$127,0), MATCH('Table for manuscript'!K$1, data!$A$3:$AI$3,0))</f>
        <v>0</v>
      </c>
      <c r="L50" s="113">
        <f>INDEX(data!$A$3:$AI$127, MATCH('Table for manuscript'!$C50, data!$C$3:$C$127,0), MATCH('Table for manuscript'!L$1, data!$A$3:$AI$3,0))</f>
        <v>60</v>
      </c>
      <c r="M50" s="113">
        <f>INDEX(data!$A$3:$AI$127, MATCH('Table for manuscript'!$C50, data!$C$3:$C$127,0), MATCH('Table for manuscript'!M$1, data!$A$3:$AI$3,0))</f>
        <v>0</v>
      </c>
      <c r="N50" s="113">
        <f>INDEX(data!$A$3:$AI$127, MATCH('Table for manuscript'!$C50, data!$C$3:$C$127,0), MATCH('Table for manuscript'!N$1, data!$A$3:$AI$3,0))</f>
        <v>0</v>
      </c>
      <c r="O50" s="113">
        <f>INDEX(data!$A$3:$AI$127, MATCH('Table for manuscript'!$C50, data!$C$3:$C$127,0), MATCH('Table for manuscript'!O$1, data!$A$3:$AI$3,0))</f>
        <v>0</v>
      </c>
      <c r="P50" s="113">
        <f>INDEX(data!$A$3:$AI$127, MATCH('Table for manuscript'!$C50, data!$C$3:$C$127,0), MATCH('Table for manuscript'!P$1, data!$A$3:$AI$3,0))</f>
        <v>0</v>
      </c>
      <c r="Q50" s="20" t="str">
        <f>INDEX(data!$A$3:$AI$127, MATCH('Table for manuscript'!$C50, data!$C$3:$C$127,0), MATCH('Table for manuscript'!Q$1, data!$A$3:$AI$3,0))</f>
        <v>Community health workers (CHW) visit patients twice yearly to increase hypertension adherence by monitoring blood pressure, teaching them about healthy lifestyle choices and encouraging follow-up visits</v>
      </c>
    </row>
    <row r="51" spans="1:17">
      <c r="A51" s="91">
        <v>49</v>
      </c>
      <c r="B51" s="91" t="s">
        <v>762</v>
      </c>
      <c r="C51" s="91" t="s">
        <v>852</v>
      </c>
      <c r="D51" s="109">
        <f>INDEX(data!$A$3:$AI$127, MATCH('Table for manuscript'!$C51, data!$C$3:$C$127,0), MATCH('Table for manuscript'!D$1, data!$A$3:$AI$3,0))</f>
        <v>8.1189307927513731E-3</v>
      </c>
      <c r="E51" s="107">
        <f>INDEX(data!$A$3:$AI$127, MATCH('Table for manuscript'!$C51, data!$C$3:$C$127,0), MATCH('Table for manuscript'!E$1, data!$A$3:$AI$3,0))</f>
        <v>47.85915933998902</v>
      </c>
      <c r="F51" s="108">
        <f>INDEX(data!$A$3:$AI$127, MATCH('Table for manuscript'!$C51, data!$C$3:$C$127,0), MATCH('Table for manuscript'!F$1, data!$A$3:$AI$3,0))</f>
        <v>5894.761337628096</v>
      </c>
      <c r="G51" s="109" t="str">
        <f>INDEX(References!$A$2:$C$58,MATCH(INDEX(data!$A$3:$AI$127, MATCH('Table for manuscript'!$C51, data!$C$3:$C$127,0), MATCH('Table for manuscript'!G$1, data!$A$3:$AI$3,0)), References!$C$2:$C$58,0),2)</f>
        <v>[23]</v>
      </c>
      <c r="H51" s="110">
        <f>INDEX(data!$A$3:$AI$127, MATCH('Table for manuscript'!$C51, data!$C$3:$C$127,0), MATCH('Table for manuscript'!H$1, data!$A$3:$AI$3,0))/100</f>
        <v>0.11</v>
      </c>
      <c r="I51" s="112">
        <f>INDEX(data!$A$3:$AI$127, MATCH('Table for manuscript'!$C51, data!$C$3:$C$127,0), MATCH('Table for manuscript'!I$1, data!$A$3:$AI$3,0))</f>
        <v>316253</v>
      </c>
      <c r="J51" s="111">
        <f>INDEX(data!$A$3:$AI$127, MATCH('Table for manuscript'!$C51, data!$C$3:$C$127,0), MATCH('Table for manuscript'!J$1, data!$A$3:$AI$3,0))</f>
        <v>18.018137916576499</v>
      </c>
      <c r="K51" s="113">
        <f>INDEX(data!$A$3:$AI$127, MATCH('Table for manuscript'!$C51, data!$C$3:$C$127,0), MATCH('Table for manuscript'!K$1, data!$A$3:$AI$3,0))</f>
        <v>3.5</v>
      </c>
      <c r="L51" s="113">
        <f>INDEX(data!$A$3:$AI$127, MATCH('Table for manuscript'!$C51, data!$C$3:$C$127,0), MATCH('Table for manuscript'!L$1, data!$A$3:$AI$3,0))</f>
        <v>1</v>
      </c>
      <c r="M51" s="113">
        <f>INDEX(data!$A$3:$AI$127, MATCH('Table for manuscript'!$C51, data!$C$3:$C$127,0), MATCH('Table for manuscript'!M$1, data!$A$3:$AI$3,0))</f>
        <v>0</v>
      </c>
      <c r="N51" s="113">
        <f>INDEX(data!$A$3:$AI$127, MATCH('Table for manuscript'!$C51, data!$C$3:$C$127,0), MATCH('Table for manuscript'!N$1, data!$A$3:$AI$3,0))</f>
        <v>0</v>
      </c>
      <c r="O51" s="113">
        <f>INDEX(data!$A$3:$AI$127, MATCH('Table for manuscript'!$C51, data!$C$3:$C$127,0), MATCH('Table for manuscript'!O$1, data!$A$3:$AI$3,0))</f>
        <v>0</v>
      </c>
      <c r="P51" s="113">
        <f>INDEX(data!$A$3:$AI$127, MATCH('Table for manuscript'!$C51, data!$C$3:$C$127,0), MATCH('Table for manuscript'!P$1, data!$A$3:$AI$3,0))</f>
        <v>0</v>
      </c>
      <c r="Q51" s="20" t="str">
        <f>INDEX(data!$A$3:$AI$127, MATCH('Table for manuscript'!$C51, data!$C$3:$C$127,0), MATCH('Table for manuscript'!Q$1, data!$A$3:$AI$3,0))</f>
        <v>Inhaled bronchodilator</v>
      </c>
    </row>
    <row r="52" spans="1:17">
      <c r="A52" s="91">
        <v>50</v>
      </c>
      <c r="B52" s="91" t="s">
        <v>762</v>
      </c>
      <c r="C52" s="91" t="s">
        <v>869</v>
      </c>
      <c r="D52" s="109">
        <f>INDEX(data!$A$3:$AI$127, MATCH('Table for manuscript'!$C52, data!$C$3:$C$127,0), MATCH('Table for manuscript'!D$1, data!$A$3:$AI$3,0))</f>
        <v>1.1665130449355422E-2</v>
      </c>
      <c r="E52" s="107">
        <f>INDEX(data!$A$3:$AI$127, MATCH('Table for manuscript'!$C52, data!$C$3:$C$127,0), MATCH('Table for manuscript'!E$1, data!$A$3:$AI$3,0))</f>
        <v>200.47672279856943</v>
      </c>
      <c r="F52" s="108">
        <f>INDEX(data!$A$3:$AI$127, MATCH('Table for manuscript'!$C52, data!$C$3:$C$127,0), MATCH('Table for manuscript'!F$1, data!$A$3:$AI$3,0))</f>
        <v>17185.982074435105</v>
      </c>
      <c r="G52" s="109" t="str">
        <f>INDEX(References!$A$2:$C$58,MATCH(INDEX(data!$A$3:$AI$127, MATCH('Table for manuscript'!$C52, data!$C$3:$C$127,0), MATCH('Table for manuscript'!G$1, data!$A$3:$AI$3,0)), References!$C$2:$C$58,0),2)</f>
        <v>[23]</v>
      </c>
      <c r="H52" s="110">
        <f>INDEX(data!$A$3:$AI$127, MATCH('Table for manuscript'!$C52, data!$C$3:$C$127,0), MATCH('Table for manuscript'!H$1, data!$A$3:$AI$3,0))/100</f>
        <v>0.05</v>
      </c>
      <c r="I52" s="112">
        <f>INDEX(data!$A$3:$AI$127, MATCH('Table for manuscript'!$C52, data!$C$3:$C$127,0), MATCH('Table for manuscript'!I$1, data!$A$3:$AI$3,0))</f>
        <v>37950.36</v>
      </c>
      <c r="J52" s="111">
        <f>INDEX(data!$A$3:$AI$127, MATCH('Table for manuscript'!$C52, data!$C$3:$C$127,0), MATCH('Table for manuscript'!J$1, data!$A$3:$AI$3,0))</f>
        <v>43.225580177450766</v>
      </c>
      <c r="K52" s="113">
        <f>INDEX(data!$A$3:$AI$127, MATCH('Table for manuscript'!$C52, data!$C$3:$C$127,0), MATCH('Table for manuscript'!K$1, data!$A$3:$AI$3,0))</f>
        <v>5</v>
      </c>
      <c r="L52" s="113">
        <f>INDEX(data!$A$3:$AI$127, MATCH('Table for manuscript'!$C52, data!$C$3:$C$127,0), MATCH('Table for manuscript'!L$1, data!$A$3:$AI$3,0))</f>
        <v>12</v>
      </c>
      <c r="M52" s="113">
        <f>INDEX(data!$A$3:$AI$127, MATCH('Table for manuscript'!$C52, data!$C$3:$C$127,0), MATCH('Table for manuscript'!M$1, data!$A$3:$AI$3,0))</f>
        <v>2</v>
      </c>
      <c r="N52" s="113">
        <f>INDEX(data!$A$3:$AI$127, MATCH('Table for manuscript'!$C52, data!$C$3:$C$127,0), MATCH('Table for manuscript'!N$1, data!$A$3:$AI$3,0))</f>
        <v>0</v>
      </c>
      <c r="O52" s="113">
        <f>INDEX(data!$A$3:$AI$127, MATCH('Table for manuscript'!$C52, data!$C$3:$C$127,0), MATCH('Table for manuscript'!O$1, data!$A$3:$AI$3,0))</f>
        <v>0</v>
      </c>
      <c r="P52" s="113">
        <f>INDEX(data!$A$3:$AI$127, MATCH('Table for manuscript'!$C52, data!$C$3:$C$127,0), MATCH('Table for manuscript'!P$1, data!$A$3:$AI$3,0))</f>
        <v>0</v>
      </c>
      <c r="Q52" s="20" t="str">
        <f>INDEX(data!$A$3:$AI$127, MATCH('Table for manuscript'!$C52, data!$C$3:$C$127,0), MATCH('Table for manuscript'!Q$1, data!$A$3:$AI$3,0))</f>
        <v>Oxygen therapy + drugs</v>
      </c>
    </row>
    <row r="53" spans="1:17">
      <c r="A53" s="91">
        <v>51</v>
      </c>
      <c r="B53" s="91" t="s">
        <v>762</v>
      </c>
      <c r="C53" s="91" t="s">
        <v>865</v>
      </c>
      <c r="D53" s="109">
        <f>INDEX(data!$A$3:$AI$127, MATCH('Table for manuscript'!$C53, data!$C$3:$C$127,0), MATCH('Table for manuscript'!D$1, data!$A$3:$AI$3,0))</f>
        <v>8.1655913145487948E-3</v>
      </c>
      <c r="E53" s="107">
        <f>INDEX(data!$A$3:$AI$127, MATCH('Table for manuscript'!$C53, data!$C$3:$C$127,0), MATCH('Table for manuscript'!E$1, data!$A$3:$AI$3,0))</f>
        <v>62.469109298929297</v>
      </c>
      <c r="F53" s="108">
        <f>INDEX(data!$A$3:$AI$127, MATCH('Table for manuscript'!$C53, data!$C$3:$C$127,0), MATCH('Table for manuscript'!F$1, data!$A$3:$AI$3,0))</f>
        <v>7650.2860469672114</v>
      </c>
      <c r="G53" s="109" t="str">
        <f>INDEX(References!$A$2:$C$58,MATCH(INDEX(data!$A$3:$AI$127, MATCH('Table for manuscript'!$C53, data!$C$3:$C$127,0), MATCH('Table for manuscript'!G$1, data!$A$3:$AI$3,0)), References!$C$2:$C$58,0),2)</f>
        <v>[23]</v>
      </c>
      <c r="H53" s="110">
        <f>INDEX(data!$A$3:$AI$127, MATCH('Table for manuscript'!$C53, data!$C$3:$C$127,0), MATCH('Table for manuscript'!H$1, data!$A$3:$AI$3,0))/100</f>
        <v>0.05</v>
      </c>
      <c r="I53" s="112">
        <f>INDEX(data!$A$3:$AI$127, MATCH('Table for manuscript'!$C53, data!$C$3:$C$127,0), MATCH('Table for manuscript'!I$1, data!$A$3:$AI$3,0))</f>
        <v>37950.36</v>
      </c>
      <c r="J53" s="111">
        <f>INDEX(data!$A$3:$AI$127, MATCH('Table for manuscript'!$C53, data!$C$3:$C$127,0), MATCH('Table for manuscript'!J$1, data!$A$3:$AI$3,0))</f>
        <v>0.43700279701363343</v>
      </c>
      <c r="K53" s="113">
        <f>INDEX(data!$A$3:$AI$127, MATCH('Table for manuscript'!$C53, data!$C$3:$C$127,0), MATCH('Table for manuscript'!K$1, data!$A$3:$AI$3,0))</f>
        <v>3.5</v>
      </c>
      <c r="L53" s="113">
        <f>INDEX(data!$A$3:$AI$127, MATCH('Table for manuscript'!$C53, data!$C$3:$C$127,0), MATCH('Table for manuscript'!L$1, data!$A$3:$AI$3,0))</f>
        <v>1</v>
      </c>
      <c r="M53" s="113">
        <f>INDEX(data!$A$3:$AI$127, MATCH('Table for manuscript'!$C53, data!$C$3:$C$127,0), MATCH('Table for manuscript'!M$1, data!$A$3:$AI$3,0))</f>
        <v>0</v>
      </c>
      <c r="N53" s="113">
        <f>INDEX(data!$A$3:$AI$127, MATCH('Table for manuscript'!$C53, data!$C$3:$C$127,0), MATCH('Table for manuscript'!N$1, data!$A$3:$AI$3,0))</f>
        <v>0</v>
      </c>
      <c r="O53" s="113">
        <f>INDEX(data!$A$3:$AI$127, MATCH('Table for manuscript'!$C53, data!$C$3:$C$127,0), MATCH('Table for manuscript'!O$1, data!$A$3:$AI$3,0))</f>
        <v>0</v>
      </c>
      <c r="P53" s="113">
        <f>INDEX(data!$A$3:$AI$127, MATCH('Table for manuscript'!$C53, data!$C$3:$C$127,0), MATCH('Table for manuscript'!P$1, data!$A$3:$AI$3,0))</f>
        <v>0</v>
      </c>
      <c r="Q53" s="20" t="str">
        <f>INDEX(data!$A$3:$AI$127, MATCH('Table for manuscript'!$C53, data!$C$3:$C$127,0), MATCH('Table for manuscript'!Q$1, data!$A$3:$AI$3,0))</f>
        <v>Treatment of severe exacerbations</v>
      </c>
    </row>
    <row r="54" spans="1:17">
      <c r="A54" s="91">
        <v>52</v>
      </c>
      <c r="B54" s="91" t="s">
        <v>762</v>
      </c>
      <c r="C54" s="91" t="s">
        <v>835</v>
      </c>
      <c r="D54" s="109">
        <f>INDEX(data!$A$3:$AI$127, MATCH('Table for manuscript'!$C54, data!$C$3:$C$127,0), MATCH('Table for manuscript'!D$1, data!$A$3:$AI$3,0))</f>
        <v>6.125</v>
      </c>
      <c r="E54" s="107">
        <f>INDEX(data!$A$3:$AI$127, MATCH('Table for manuscript'!$C54, data!$C$3:$C$127,0), MATCH('Table for manuscript'!E$1, data!$A$3:$AI$3,0))</f>
        <v>163.96269750000002</v>
      </c>
      <c r="F54" s="108">
        <f>INDEX(data!$A$3:$AI$127, MATCH('Table for manuscript'!$C54, data!$C$3:$C$127,0), MATCH('Table for manuscript'!F$1, data!$A$3:$AI$3,0))</f>
        <v>26.769420000000004</v>
      </c>
      <c r="G54" s="109" t="str">
        <f>INDEX(References!$A$2:$C$58,MATCH(INDEX(data!$A$3:$AI$127, MATCH('Table for manuscript'!$C54, data!$C$3:$C$127,0), MATCH('Table for manuscript'!G$1, data!$A$3:$AI$3,0)), References!$C$2:$C$58,0),2)</f>
        <v>[22]</v>
      </c>
      <c r="H54" s="110">
        <f>INDEX(data!$A$3:$AI$127, MATCH('Table for manuscript'!$C54, data!$C$3:$C$127,0), MATCH('Table for manuscript'!H$1, data!$A$3:$AI$3,0))/100</f>
        <v>0.5</v>
      </c>
      <c r="I54" s="112">
        <f>INDEX(data!$A$3:$AI$127, MATCH('Table for manuscript'!$C54, data!$C$3:$C$127,0), MATCH('Table for manuscript'!I$1, data!$A$3:$AI$3,0))</f>
        <v>431.63776800000005</v>
      </c>
      <c r="J54" s="111">
        <f>INDEX(data!$A$3:$AI$127, MATCH('Table for manuscript'!$C54, data!$C$3:$C$127,0), MATCH('Table for manuscript'!J$1, data!$A$3:$AI$3,0))</f>
        <v>91.53</v>
      </c>
      <c r="K54" s="113">
        <f>INDEX(data!$A$3:$AI$127, MATCH('Table for manuscript'!$C54, data!$C$3:$C$127,0), MATCH('Table for manuscript'!K$1, data!$A$3:$AI$3,0))</f>
        <v>172</v>
      </c>
      <c r="L54" s="113">
        <f>INDEX(data!$A$3:$AI$127, MATCH('Table for manuscript'!$C54, data!$C$3:$C$127,0), MATCH('Table for manuscript'!L$1, data!$A$3:$AI$3,0))</f>
        <v>137.6</v>
      </c>
      <c r="M54" s="113">
        <f>INDEX(data!$A$3:$AI$127, MATCH('Table for manuscript'!$C54, data!$C$3:$C$127,0), MATCH('Table for manuscript'!M$1, data!$A$3:$AI$3,0))</f>
        <v>5</v>
      </c>
      <c r="N54" s="113">
        <f>INDEX(data!$A$3:$AI$127, MATCH('Table for manuscript'!$C54, data!$C$3:$C$127,0), MATCH('Table for manuscript'!N$1, data!$A$3:$AI$3,0))</f>
        <v>0</v>
      </c>
      <c r="O54" s="113">
        <f>INDEX(data!$A$3:$AI$127, MATCH('Table for manuscript'!$C54, data!$C$3:$C$127,0), MATCH('Table for manuscript'!O$1, data!$A$3:$AI$3,0))</f>
        <v>0</v>
      </c>
      <c r="P54" s="113">
        <f>INDEX(data!$A$3:$AI$127, MATCH('Table for manuscript'!$C54, data!$C$3:$C$127,0), MATCH('Table for manuscript'!P$1, data!$A$3:$AI$3,0))</f>
        <v>0</v>
      </c>
      <c r="Q54" s="20" t="str">
        <f>INDEX(data!$A$3:$AI$127, MATCH('Table for manuscript'!$C54, data!$C$3:$C$127,0), MATCH('Table for manuscript'!Q$1, data!$A$3:$AI$3,0))</f>
        <v>Elective inguinal hernia repair, using Zambian life expectancy</v>
      </c>
    </row>
    <row r="55" spans="1:17">
      <c r="A55" s="91">
        <v>53</v>
      </c>
      <c r="B55" s="91" t="s">
        <v>762</v>
      </c>
      <c r="C55" s="91" t="s">
        <v>830</v>
      </c>
      <c r="D55" s="109">
        <f>INDEX(data!$A$3:$AI$127, MATCH('Table for manuscript'!$C55, data!$C$3:$C$127,0), MATCH('Table for manuscript'!D$1, data!$A$3:$AI$3,0))</f>
        <v>35.833333333333336</v>
      </c>
      <c r="E55" s="107">
        <f>INDEX(data!$A$3:$AI$127, MATCH('Table for manuscript'!$C55, data!$C$3:$C$127,0), MATCH('Table for manuscript'!E$1, data!$A$3:$AI$3,0))</f>
        <v>265.85610000000003</v>
      </c>
      <c r="F55" s="108">
        <f>INDEX(data!$A$3:$AI$127, MATCH('Table for manuscript'!$C55, data!$C$3:$C$127,0), MATCH('Table for manuscript'!F$1, data!$A$3:$AI$3,0))</f>
        <v>7.4192400000000003</v>
      </c>
      <c r="G55" s="109" t="str">
        <f>INDEX(References!$A$2:$C$58,MATCH(INDEX(data!$A$3:$AI$127, MATCH('Table for manuscript'!$C55, data!$C$3:$C$127,0), MATCH('Table for manuscript'!G$1, data!$A$3:$AI$3,0)), References!$C$2:$C$58,0),2)</f>
        <v>[22]</v>
      </c>
      <c r="H55" s="110">
        <f>INDEX(data!$A$3:$AI$127, MATCH('Table for manuscript'!$C55, data!$C$3:$C$127,0), MATCH('Table for manuscript'!H$1, data!$A$3:$AI$3,0))/100</f>
        <v>0.9</v>
      </c>
      <c r="I55" s="112">
        <f>INDEX(data!$A$3:$AI$127, MATCH('Table for manuscript'!$C55, data!$C$3:$C$127,0), MATCH('Table for manuscript'!I$1, data!$A$3:$AI$3,0))</f>
        <v>727.71300000000008</v>
      </c>
      <c r="J55" s="111">
        <f>INDEX(data!$A$3:$AI$127, MATCH('Table for manuscript'!$C55, data!$C$3:$C$127,0), MATCH('Table for manuscript'!J$1, data!$A$3:$AI$3,0))</f>
        <v>91.53</v>
      </c>
      <c r="K55" s="113">
        <f>INDEX(data!$A$3:$AI$127, MATCH('Table for manuscript'!$C55, data!$C$3:$C$127,0), MATCH('Table for manuscript'!K$1, data!$A$3:$AI$3,0))</f>
        <v>12</v>
      </c>
      <c r="L55" s="113">
        <f>INDEX(data!$A$3:$AI$127, MATCH('Table for manuscript'!$C55, data!$C$3:$C$127,0), MATCH('Table for manuscript'!L$1, data!$A$3:$AI$3,0))</f>
        <v>12.5</v>
      </c>
      <c r="M55" s="113">
        <f>INDEX(data!$A$3:$AI$127, MATCH('Table for manuscript'!$C55, data!$C$3:$C$127,0), MATCH('Table for manuscript'!M$1, data!$A$3:$AI$3,0))</f>
        <v>0</v>
      </c>
      <c r="N55" s="113">
        <f>INDEX(data!$A$3:$AI$127, MATCH('Table for manuscript'!$C55, data!$C$3:$C$127,0), MATCH('Table for manuscript'!N$1, data!$A$3:$AI$3,0))</f>
        <v>0</v>
      </c>
      <c r="O55" s="113">
        <f>INDEX(data!$A$3:$AI$127, MATCH('Table for manuscript'!$C55, data!$C$3:$C$127,0), MATCH('Table for manuscript'!O$1, data!$A$3:$AI$3,0))</f>
        <v>0</v>
      </c>
      <c r="P55" s="113">
        <f>INDEX(data!$A$3:$AI$127, MATCH('Table for manuscript'!$C55, data!$C$3:$C$127,0), MATCH('Table for manuscript'!P$1, data!$A$3:$AI$3,0))</f>
        <v>0</v>
      </c>
      <c r="Q55" s="20" t="str">
        <f>INDEX(data!$A$3:$AI$127, MATCH('Table for manuscript'!$C55, data!$C$3:$C$127,0), MATCH('Table for manuscript'!Q$1, data!$A$3:$AI$3,0))</f>
        <v>Emergency inguinal hernia repair, using Zambian life expectancy</v>
      </c>
    </row>
    <row r="56" spans="1:17">
      <c r="A56" s="91">
        <v>54</v>
      </c>
      <c r="B56" s="91" t="s">
        <v>762</v>
      </c>
      <c r="C56" s="91" t="s">
        <v>779</v>
      </c>
      <c r="D56" s="109">
        <f>INDEX(data!$A$3:$AI$127, MATCH('Table for manuscript'!$C56, data!$C$3:$C$127,0), MATCH('Table for manuscript'!D$1, data!$A$3:$AI$3,0))</f>
        <v>1.1529999999999999E-3</v>
      </c>
      <c r="E56" s="107">
        <f>INDEX(data!$A$3:$AI$127, MATCH('Table for manuscript'!$C56, data!$C$3:$C$127,0), MATCH('Table for manuscript'!E$1, data!$A$3:$AI$3,0))</f>
        <v>0.50208568132663578</v>
      </c>
      <c r="F56" s="108">
        <f>INDEX(data!$A$3:$AI$127, MATCH('Table for manuscript'!$C56, data!$C$3:$C$127,0), MATCH('Table for manuscript'!F$1, data!$A$3:$AI$3,0))</f>
        <v>435.46026134140141</v>
      </c>
      <c r="G56" s="109" t="str">
        <f>INDEX(References!$A$2:$C$58,MATCH(INDEX(data!$A$3:$AI$127, MATCH('Table for manuscript'!$C56, data!$C$3:$C$127,0), MATCH('Table for manuscript'!G$1, data!$A$3:$AI$3,0)), References!$C$2:$C$58,0),2)</f>
        <v>[25]</v>
      </c>
      <c r="H56" s="110">
        <f>INDEX(data!$A$3:$AI$127, MATCH('Table for manuscript'!$C56, data!$C$3:$C$127,0), MATCH('Table for manuscript'!H$1, data!$A$3:$AI$3,0))/100</f>
        <v>0.1</v>
      </c>
      <c r="I56" s="112">
        <f>INDEX(data!$A$3:$AI$127, MATCH('Table for manuscript'!$C56, data!$C$3:$C$127,0), MATCH('Table for manuscript'!I$1, data!$A$3:$AI$3,0))</f>
        <v>3317026.1259999997</v>
      </c>
      <c r="J56" s="111">
        <f>INDEX(data!$A$3:$AI$127, MATCH('Table for manuscript'!$C56, data!$C$3:$C$127,0), MATCH('Table for manuscript'!J$1, data!$A$3:$AI$3,0))</f>
        <v>6.2275013607962109</v>
      </c>
      <c r="K56" s="113">
        <f>INDEX(data!$A$3:$AI$127, MATCH('Table for manuscript'!$C56, data!$C$3:$C$127,0), MATCH('Table for manuscript'!K$1, data!$A$3:$AI$3,0))</f>
        <v>0.3</v>
      </c>
      <c r="L56" s="113">
        <f>INDEX(data!$A$3:$AI$127, MATCH('Table for manuscript'!$C56, data!$C$3:$C$127,0), MATCH('Table for manuscript'!L$1, data!$A$3:$AI$3,0))</f>
        <v>0</v>
      </c>
      <c r="M56" s="113">
        <f>INDEX(data!$A$3:$AI$127, MATCH('Table for manuscript'!$C56, data!$C$3:$C$127,0), MATCH('Table for manuscript'!M$1, data!$A$3:$AI$3,0))</f>
        <v>0</v>
      </c>
      <c r="N56" s="113">
        <f>INDEX(data!$A$3:$AI$127, MATCH('Table for manuscript'!$C56, data!$C$3:$C$127,0), MATCH('Table for manuscript'!N$1, data!$A$3:$AI$3,0))</f>
        <v>0.75</v>
      </c>
      <c r="O56" s="113">
        <f>INDEX(data!$A$3:$AI$127, MATCH('Table for manuscript'!$C56, data!$C$3:$C$127,0), MATCH('Table for manuscript'!O$1, data!$A$3:$AI$3,0))</f>
        <v>0</v>
      </c>
      <c r="P56" s="113">
        <f>INDEX(data!$A$3:$AI$127, MATCH('Table for manuscript'!$C56, data!$C$3:$C$127,0), MATCH('Table for manuscript'!P$1, data!$A$3:$AI$3,0))</f>
        <v>0</v>
      </c>
      <c r="Q56" s="20" t="str">
        <f>INDEX(data!$A$3:$AI$127, MATCH('Table for manuscript'!$C56, data!$C$3:$C$127,0), MATCH('Table for manuscript'!Q$1, data!$A$3:$AI$3,0))</f>
        <v>Annual faecal occult blood test + sigmoidoscopy every 5 years (with surgical removal of polyps) + cancer treatment</v>
      </c>
    </row>
    <row r="57" spans="1:17">
      <c r="A57" s="91">
        <v>55</v>
      </c>
      <c r="B57" s="91" t="s">
        <v>762</v>
      </c>
      <c r="C57" s="91" t="s">
        <v>931</v>
      </c>
      <c r="D57" s="109">
        <f>INDEX(data!$A$3:$AI$127, MATCH('Table for manuscript'!$C57, data!$C$3:$C$127,0), MATCH('Table for manuscript'!D$1, data!$A$3:$AI$3,0))</f>
        <v>5.2649999999999997E-3</v>
      </c>
      <c r="E57" s="107">
        <f>INDEX(data!$A$3:$AI$127, MATCH('Table for manuscript'!$C57, data!$C$3:$C$127,0), MATCH('Table for manuscript'!E$1, data!$A$3:$AI$3,0))</f>
        <v>0.28299374765683105</v>
      </c>
      <c r="F57" s="108">
        <f>INDEX(data!$A$3:$AI$127, MATCH('Table for manuscript'!$C57, data!$C$3:$C$127,0), MATCH('Table for manuscript'!F$1, data!$A$3:$AI$3,0))</f>
        <v>53.749999554953668</v>
      </c>
      <c r="G57" s="109" t="str">
        <f>INDEX(References!$A$2:$C$58,MATCH(INDEX(data!$A$3:$AI$127, MATCH('Table for manuscript'!$C57, data!$C$3:$C$127,0), MATCH('Table for manuscript'!G$1, data!$A$3:$AI$3,0)), References!$C$2:$C$58,0),2)</f>
        <v>[27]</v>
      </c>
      <c r="H57" s="110">
        <f>INDEX(data!$A$3:$AI$127, MATCH('Table for manuscript'!$C57, data!$C$3:$C$127,0), MATCH('Table for manuscript'!H$1, data!$A$3:$AI$3,0))/100</f>
        <v>0.05</v>
      </c>
      <c r="I57" s="112">
        <f>INDEX(data!$A$3:$AI$127, MATCH('Table for manuscript'!$C57, data!$C$3:$C$127,0), MATCH('Table for manuscript'!I$1, data!$A$3:$AI$3,0))</f>
        <v>3212775</v>
      </c>
      <c r="J57" s="111">
        <f>INDEX(data!$A$3:$AI$127, MATCH('Table for manuscript'!$C57, data!$C$3:$C$127,0), MATCH('Table for manuscript'!J$1, data!$A$3:$AI$3,0))</f>
        <v>30.223511530903981</v>
      </c>
      <c r="K57" s="113">
        <f>INDEX(data!$A$3:$AI$127, MATCH('Table for manuscript'!$C57, data!$C$3:$C$127,0), MATCH('Table for manuscript'!K$1, data!$A$3:$AI$3,0))</f>
        <v>3.5</v>
      </c>
      <c r="L57" s="113">
        <f>INDEX(data!$A$3:$AI$127, MATCH('Table for manuscript'!$C57, data!$C$3:$C$127,0), MATCH('Table for manuscript'!L$1, data!$A$3:$AI$3,0))</f>
        <v>1</v>
      </c>
      <c r="M57" s="113">
        <f>INDEX(data!$A$3:$AI$127, MATCH('Table for manuscript'!$C57, data!$C$3:$C$127,0), MATCH('Table for manuscript'!M$1, data!$A$3:$AI$3,0))</f>
        <v>0</v>
      </c>
      <c r="N57" s="113">
        <f>INDEX(data!$A$3:$AI$127, MATCH('Table for manuscript'!$C57, data!$C$3:$C$127,0), MATCH('Table for manuscript'!N$1, data!$A$3:$AI$3,0))</f>
        <v>0</v>
      </c>
      <c r="O57" s="113">
        <f>INDEX(data!$A$3:$AI$127, MATCH('Table for manuscript'!$C57, data!$C$3:$C$127,0), MATCH('Table for manuscript'!O$1, data!$A$3:$AI$3,0))</f>
        <v>0</v>
      </c>
      <c r="P57" s="113">
        <f>INDEX(data!$A$3:$AI$127, MATCH('Table for manuscript'!$C57, data!$C$3:$C$127,0), MATCH('Table for manuscript'!P$1, data!$A$3:$AI$3,0))</f>
        <v>0</v>
      </c>
      <c r="Q57" s="20" t="str">
        <f>INDEX(data!$A$3:$AI$127, MATCH('Table for manuscript'!$C57, data!$C$3:$C$127,0), MATCH('Table for manuscript'!Q$1, data!$A$3:$AI$3,0))</f>
        <v>Preventive multidrug treatment for &gt;35% risk of CVD event + multidrug treatment of acute myocardial infarction &amp; post-acute ischemic heart disease &amp; stroke + diuretics &amp; exercise for coronary heart failure</v>
      </c>
    </row>
    <row r="58" spans="1:17">
      <c r="A58" s="91">
        <v>56</v>
      </c>
      <c r="B58" s="91" t="s">
        <v>762</v>
      </c>
      <c r="C58" s="91" t="s">
        <v>926</v>
      </c>
      <c r="D58" s="109">
        <f>INDEX(data!$A$3:$AI$127, MATCH('Table for manuscript'!$C58, data!$C$3:$C$127,0), MATCH('Table for manuscript'!D$1, data!$A$3:$AI$3,0))</f>
        <v>3.163E-3</v>
      </c>
      <c r="E58" s="107">
        <f>INDEX(data!$A$3:$AI$127, MATCH('Table for manuscript'!$C58, data!$C$3:$C$127,0), MATCH('Table for manuscript'!E$1, data!$A$3:$AI$3,0))</f>
        <v>0.15062570439799072</v>
      </c>
      <c r="F58" s="108">
        <f>INDEX(data!$A$3:$AI$127, MATCH('Table for manuscript'!$C58, data!$C$3:$C$127,0), MATCH('Table for manuscript'!F$1, data!$A$3:$AI$3,0))</f>
        <v>47.621152196645816</v>
      </c>
      <c r="G58" s="109" t="str">
        <f>INDEX(References!$A$2:$C$58,MATCH(INDEX(data!$A$3:$AI$127, MATCH('Table for manuscript'!$C58, data!$C$3:$C$127,0), MATCH('Table for manuscript'!G$1, data!$A$3:$AI$3,0)), References!$C$2:$C$58,0),2)</f>
        <v>[27]</v>
      </c>
      <c r="H58" s="110">
        <f>INDEX(data!$A$3:$AI$127, MATCH('Table for manuscript'!$C58, data!$C$3:$C$127,0), MATCH('Table for manuscript'!H$1, data!$A$3:$AI$3,0))/100</f>
        <v>0.05</v>
      </c>
      <c r="I58" s="112">
        <f>INDEX(data!$A$3:$AI$127, MATCH('Table for manuscript'!$C58, data!$C$3:$C$127,0), MATCH('Table for manuscript'!I$1, data!$A$3:$AI$3,0))</f>
        <v>3212775</v>
      </c>
      <c r="J58" s="111">
        <f>INDEX(data!$A$3:$AI$127, MATCH('Table for manuscript'!$C58, data!$C$3:$C$127,0), MATCH('Table for manuscript'!J$1, data!$A$3:$AI$3,0))</f>
        <v>27.397716833477599</v>
      </c>
      <c r="K58" s="113">
        <f>INDEX(data!$A$3:$AI$127, MATCH('Table for manuscript'!$C58, data!$C$3:$C$127,0), MATCH('Table for manuscript'!K$1, data!$A$3:$AI$3,0))</f>
        <v>3.5</v>
      </c>
      <c r="L58" s="113">
        <f>INDEX(data!$A$3:$AI$127, MATCH('Table for manuscript'!$C58, data!$C$3:$C$127,0), MATCH('Table for manuscript'!L$1, data!$A$3:$AI$3,0))</f>
        <v>1</v>
      </c>
      <c r="M58" s="113">
        <f>INDEX(data!$A$3:$AI$127, MATCH('Table for manuscript'!$C58, data!$C$3:$C$127,0), MATCH('Table for manuscript'!M$1, data!$A$3:$AI$3,0))</f>
        <v>0</v>
      </c>
      <c r="N58" s="113">
        <f>INDEX(data!$A$3:$AI$127, MATCH('Table for manuscript'!$C58, data!$C$3:$C$127,0), MATCH('Table for manuscript'!N$1, data!$A$3:$AI$3,0))</f>
        <v>0</v>
      </c>
      <c r="O58" s="113">
        <f>INDEX(data!$A$3:$AI$127, MATCH('Table for manuscript'!$C58, data!$C$3:$C$127,0), MATCH('Table for manuscript'!O$1, data!$A$3:$AI$3,0))</f>
        <v>0</v>
      </c>
      <c r="P58" s="113">
        <f>INDEX(data!$A$3:$AI$127, MATCH('Table for manuscript'!$C58, data!$C$3:$C$127,0), MATCH('Table for manuscript'!P$1, data!$A$3:$AI$3,0))</f>
        <v>0</v>
      </c>
      <c r="Q58" s="20" t="str">
        <f>INDEX(data!$A$3:$AI$127, MATCH('Table for manuscript'!$C58, data!$C$3:$C$127,0), MATCH('Table for manuscript'!Q$1, data!$A$3:$AI$3,0))</f>
        <v>Preventive multidrug treatment for &gt;35% risk of cardiovascular event</v>
      </c>
    </row>
    <row r="59" spans="1:17">
      <c r="A59" s="91">
        <v>57</v>
      </c>
      <c r="B59" s="91" t="s">
        <v>762</v>
      </c>
      <c r="C59" s="91" t="s">
        <v>916</v>
      </c>
      <c r="D59" s="109">
        <f>INDEX(data!$A$3:$AI$127, MATCH('Table for manuscript'!$C59, data!$C$3:$C$127,0), MATCH('Table for manuscript'!D$1, data!$A$3:$AI$3,0))</f>
        <v>1.529E-3</v>
      </c>
      <c r="E59" s="107">
        <f>INDEX(data!$A$3:$AI$127, MATCH('Table for manuscript'!$C59, data!$C$3:$C$127,0), MATCH('Table for manuscript'!E$1, data!$A$3:$AI$3,0))</f>
        <v>1.446919645277668</v>
      </c>
      <c r="F59" s="108">
        <f>INDEX(data!$A$3:$AI$127, MATCH('Table for manuscript'!$C59, data!$C$3:$C$127,0), MATCH('Table for manuscript'!F$1, data!$A$3:$AI$3,0))</f>
        <v>946.31762281077044</v>
      </c>
      <c r="G59" s="109" t="str">
        <f>INDEX(References!$A$2:$C$58,MATCH(INDEX(data!$A$3:$AI$127, MATCH('Table for manuscript'!$C59, data!$C$3:$C$127,0), MATCH('Table for manuscript'!G$1, data!$A$3:$AI$3,0)), References!$C$2:$C$58,0),2)</f>
        <v>[27]</v>
      </c>
      <c r="H59" s="110">
        <f>INDEX(data!$A$3:$AI$127, MATCH('Table for manuscript'!$C59, data!$C$3:$C$127,0), MATCH('Table for manuscript'!H$1, data!$A$3:$AI$3,0))/100</f>
        <v>0.1</v>
      </c>
      <c r="I59" s="112">
        <f>INDEX(data!$A$3:$AI$127, MATCH('Table for manuscript'!$C59, data!$C$3:$C$127,0), MATCH('Table for manuscript'!I$1, data!$A$3:$AI$3,0))</f>
        <v>784741</v>
      </c>
      <c r="J59" s="111">
        <f>INDEX(data!$A$3:$AI$127, MATCH('Table for manuscript'!$C59, data!$C$3:$C$127,0), MATCH('Table for manuscript'!J$1, data!$A$3:$AI$3,0))</f>
        <v>1.0331625703310972</v>
      </c>
      <c r="K59" s="113">
        <f>INDEX(data!$A$3:$AI$127, MATCH('Table for manuscript'!$C59, data!$C$3:$C$127,0), MATCH('Table for manuscript'!K$1, data!$A$3:$AI$3,0))</f>
        <v>60</v>
      </c>
      <c r="L59" s="113">
        <f>INDEX(data!$A$3:$AI$127, MATCH('Table for manuscript'!$C59, data!$C$3:$C$127,0), MATCH('Table for manuscript'!L$1, data!$A$3:$AI$3,0))</f>
        <v>18</v>
      </c>
      <c r="M59" s="113">
        <f>INDEX(data!$A$3:$AI$127, MATCH('Table for manuscript'!$C59, data!$C$3:$C$127,0), MATCH('Table for manuscript'!M$1, data!$A$3:$AI$3,0))</f>
        <v>2.5</v>
      </c>
      <c r="N59" s="113">
        <f>INDEX(data!$A$3:$AI$127, MATCH('Table for manuscript'!$C59, data!$C$3:$C$127,0), MATCH('Table for manuscript'!N$1, data!$A$3:$AI$3,0))</f>
        <v>0</v>
      </c>
      <c r="O59" s="113">
        <f>INDEX(data!$A$3:$AI$127, MATCH('Table for manuscript'!$C59, data!$C$3:$C$127,0), MATCH('Table for manuscript'!O$1, data!$A$3:$AI$3,0))</f>
        <v>0</v>
      </c>
      <c r="P59" s="113">
        <f>INDEX(data!$A$3:$AI$127, MATCH('Table for manuscript'!$C59, data!$C$3:$C$127,0), MATCH('Table for manuscript'!P$1, data!$A$3:$AI$3,0))</f>
        <v>0</v>
      </c>
      <c r="Q59" s="20" t="str">
        <f>INDEX(data!$A$3:$AI$127, MATCH('Table for manuscript'!$C59, data!$C$3:$C$127,0), MATCH('Table for manuscript'!Q$1, data!$A$3:$AI$3,0))</f>
        <v>Retinopathy screening + photocoagulation + intensive glycaemic control</v>
      </c>
    </row>
    <row r="60" spans="1:17">
      <c r="A60" s="91">
        <v>58</v>
      </c>
      <c r="B60" s="91" t="s">
        <v>762</v>
      </c>
      <c r="C60" s="91" t="s">
        <v>1000</v>
      </c>
      <c r="D60" s="109" t="e">
        <f>INDEX(data!$A$3:$AI$127, MATCH('Table for manuscript'!$C60, data!$C$3:$C$127,0), MATCH('Table for manuscript'!D$1, data!$A$3:$AI$3,0))</f>
        <v>#N/A</v>
      </c>
      <c r="E60" s="107" t="e">
        <f>INDEX(data!$A$3:$AI$127, MATCH('Table for manuscript'!$C60, data!$C$3:$C$127,0), MATCH('Table for manuscript'!E$1, data!$A$3:$AI$3,0))</f>
        <v>#N/A</v>
      </c>
      <c r="F60" s="108" t="e">
        <f>INDEX(data!$A$3:$AI$127, MATCH('Table for manuscript'!$C60, data!$C$3:$C$127,0), MATCH('Table for manuscript'!F$1, data!$A$3:$AI$3,0))</f>
        <v>#N/A</v>
      </c>
      <c r="G60" s="109" t="e">
        <f>INDEX(References!$A$2:$C$58,MATCH(INDEX(data!$A$3:$AI$127, MATCH('Table for manuscript'!$C60, data!$C$3:$C$127,0), MATCH('Table for manuscript'!G$1, data!$A$3:$AI$3,0)), References!$C$2:$C$58,0),2)</f>
        <v>#N/A</v>
      </c>
      <c r="H60" s="110" t="e">
        <f>INDEX(data!$A$3:$AI$127, MATCH('Table for manuscript'!$C60, data!$C$3:$C$127,0), MATCH('Table for manuscript'!H$1, data!$A$3:$AI$3,0))/100</f>
        <v>#N/A</v>
      </c>
      <c r="I60" s="112" t="e">
        <f>INDEX(data!$A$3:$AI$127, MATCH('Table for manuscript'!$C60, data!$C$3:$C$127,0), MATCH('Table for manuscript'!I$1, data!$A$3:$AI$3,0))</f>
        <v>#N/A</v>
      </c>
      <c r="J60" s="111" t="e">
        <f>INDEX(data!$A$3:$AI$127, MATCH('Table for manuscript'!$C60, data!$C$3:$C$127,0), MATCH('Table for manuscript'!J$1, data!$A$3:$AI$3,0))</f>
        <v>#N/A</v>
      </c>
      <c r="K60" s="113" t="e">
        <f>INDEX(data!$A$3:$AI$127, MATCH('Table for manuscript'!$C60, data!$C$3:$C$127,0), MATCH('Table for manuscript'!K$1, data!$A$3:$AI$3,0))</f>
        <v>#N/A</v>
      </c>
      <c r="L60" s="113" t="e">
        <f>INDEX(data!$A$3:$AI$127, MATCH('Table for manuscript'!$C60, data!$C$3:$C$127,0), MATCH('Table for manuscript'!L$1, data!$A$3:$AI$3,0))</f>
        <v>#N/A</v>
      </c>
      <c r="M60" s="113" t="e">
        <f>INDEX(data!$A$3:$AI$127, MATCH('Table for manuscript'!$C60, data!$C$3:$C$127,0), MATCH('Table for manuscript'!M$1, data!$A$3:$AI$3,0))</f>
        <v>#N/A</v>
      </c>
      <c r="N60" s="113" t="e">
        <f>INDEX(data!$A$3:$AI$127, MATCH('Table for manuscript'!$C60, data!$C$3:$C$127,0), MATCH('Table for manuscript'!N$1, data!$A$3:$AI$3,0))</f>
        <v>#N/A</v>
      </c>
      <c r="O60" s="113" t="e">
        <f>INDEX(data!$A$3:$AI$127, MATCH('Table for manuscript'!$C60, data!$C$3:$C$127,0), MATCH('Table for manuscript'!O$1, data!$A$3:$AI$3,0))</f>
        <v>#N/A</v>
      </c>
      <c r="P60" s="113" t="e">
        <f>INDEX(data!$A$3:$AI$127, MATCH('Table for manuscript'!$C60, data!$C$3:$C$127,0), MATCH('Table for manuscript'!P$1, data!$A$3:$AI$3,0))</f>
        <v>#N/A</v>
      </c>
      <c r="Q60" s="20" t="e">
        <f>INDEX(data!$A$3:$AI$127, MATCH('Table for manuscript'!$C60, data!$C$3:$C$127,0), MATCH('Table for manuscript'!Q$1, data!$A$3:$AI$3,0))</f>
        <v>#N/A</v>
      </c>
    </row>
    <row r="61" spans="1:17">
      <c r="A61" s="91">
        <v>59</v>
      </c>
      <c r="B61" s="91" t="s">
        <v>762</v>
      </c>
      <c r="C61" s="91" t="s">
        <v>1309</v>
      </c>
      <c r="D61" s="109">
        <f>INDEX(data!$A$3:$AI$127, MATCH('Table for manuscript'!$C61, data!$C$3:$C$127,0), MATCH('Table for manuscript'!D$1, data!$A$3:$AI$3,0))</f>
        <v>6.0287081339712917E-2</v>
      </c>
      <c r="E61" s="107">
        <f>INDEX(data!$A$3:$AI$127, MATCH('Table for manuscript'!$C61, data!$C$3:$C$127,0), MATCH('Table for manuscript'!E$1, data!$A$3:$AI$3,0))</f>
        <v>4.193794258373206</v>
      </c>
      <c r="F61" s="108">
        <f>INDEX(data!$A$3:$AI$127, MATCH('Table for manuscript'!$C61, data!$C$3:$C$127,0), MATCH('Table for manuscript'!F$1, data!$A$3:$AI$3,0))</f>
        <v>69.563730158730166</v>
      </c>
      <c r="G61" s="109" t="str">
        <f>INDEX(References!$A$2:$C$58,MATCH(INDEX(data!$A$3:$AI$127, MATCH('Table for manuscript'!$C61, data!$C$3:$C$127,0), MATCH('Table for manuscript'!G$1, data!$A$3:$AI$3,0)), References!$C$2:$C$58,0),2)</f>
        <v>[28]</v>
      </c>
      <c r="H61" s="110">
        <f>INDEX(data!$A$3:$AI$127, MATCH('Table for manuscript'!$C61, data!$C$3:$C$127,0), MATCH('Table for manuscript'!H$1, data!$A$3:$AI$3,0))/100</f>
        <v>7.8125E-3</v>
      </c>
      <c r="I61" s="112">
        <f>INDEX(data!$A$3:$AI$127, MATCH('Table for manuscript'!$C61, data!$C$3:$C$127,0), MATCH('Table for manuscript'!I$1, data!$A$3:$AI$3,0))</f>
        <v>1430071.69536</v>
      </c>
      <c r="J61" s="111">
        <f>INDEX(data!$A$3:$AI$127, MATCH('Table for manuscript'!$C61, data!$C$3:$C$127,0), MATCH('Table for manuscript'!J$1, data!$A$3:$AI$3,0))</f>
        <v>2.9900983932049336</v>
      </c>
      <c r="K61" s="113">
        <f>INDEX(data!$A$3:$AI$127, MATCH('Table for manuscript'!$C61, data!$C$3:$C$127,0), MATCH('Table for manuscript'!K$1, data!$A$3:$AI$3,0))</f>
        <v>3.5</v>
      </c>
      <c r="L61" s="113">
        <f>INDEX(data!$A$3:$AI$127, MATCH('Table for manuscript'!$C61, data!$C$3:$C$127,0), MATCH('Table for manuscript'!L$1, data!$A$3:$AI$3,0))</f>
        <v>1</v>
      </c>
      <c r="M61" s="113">
        <f>INDEX(data!$A$3:$AI$127, MATCH('Table for manuscript'!$C61, data!$C$3:$C$127,0), MATCH('Table for manuscript'!M$1, data!$A$3:$AI$3,0))</f>
        <v>0</v>
      </c>
      <c r="N61" s="113">
        <f>INDEX(data!$A$3:$AI$127, MATCH('Table for manuscript'!$C61, data!$C$3:$C$127,0), MATCH('Table for manuscript'!N$1, data!$A$3:$AI$3,0))</f>
        <v>0</v>
      </c>
      <c r="O61" s="113">
        <f>INDEX(data!$A$3:$AI$127, MATCH('Table for manuscript'!$C61, data!$C$3:$C$127,0), MATCH('Table for manuscript'!O$1, data!$A$3:$AI$3,0))</f>
        <v>0</v>
      </c>
      <c r="P61" s="113">
        <f>INDEX(data!$A$3:$AI$127, MATCH('Table for manuscript'!$C61, data!$C$3:$C$127,0), MATCH('Table for manuscript'!P$1, data!$A$3:$AI$3,0))</f>
        <v>0</v>
      </c>
      <c r="Q61" s="20" t="str">
        <f>INDEX(data!$A$3:$AI$127, MATCH('Table for manuscript'!$C61, data!$C$3:$C$127,0), MATCH('Table for manuscript'!Q$1, data!$A$3:$AI$3,0))</f>
        <v>Cervical screening with either HPV testing or visual inspection with acetic acid VIA</v>
      </c>
    </row>
    <row r="62" spans="1:17">
      <c r="A62" s="91">
        <v>60</v>
      </c>
      <c r="B62" s="91" t="s">
        <v>762</v>
      </c>
      <c r="C62" s="91" t="s">
        <v>820</v>
      </c>
      <c r="D62" s="109">
        <f>INDEX(data!$A$3:$AI$127, MATCH('Table for manuscript'!$C62, data!$C$3:$C$127,0), MATCH('Table for manuscript'!D$1, data!$A$3:$AI$3,0))</f>
        <v>1.2068965517241379</v>
      </c>
      <c r="E62" s="107">
        <f>INDEX(data!$A$3:$AI$127, MATCH('Table for manuscript'!$C62, data!$C$3:$C$127,0), MATCH('Table for manuscript'!E$1, data!$A$3:$AI$3,0))</f>
        <v>452.79490344827587</v>
      </c>
      <c r="F62" s="108">
        <f>INDEX(data!$A$3:$AI$127, MATCH('Table for manuscript'!$C62, data!$C$3:$C$127,0), MATCH('Table for manuscript'!F$1, data!$A$3:$AI$3,0))</f>
        <v>375.17292000000003</v>
      </c>
      <c r="G62" s="109" t="str">
        <f>INDEX(References!$A$2:$C$58,MATCH(INDEX(data!$A$3:$AI$127, MATCH('Table for manuscript'!$C62, data!$C$3:$C$127,0), MATCH('Table for manuscript'!G$1, data!$A$3:$AI$3,0)), References!$C$2:$C$58,0),2)</f>
        <v>[22]</v>
      </c>
      <c r="H62" s="110">
        <f>INDEX(data!$A$3:$AI$127, MATCH('Table for manuscript'!$C62, data!$C$3:$C$127,0), MATCH('Table for manuscript'!H$1, data!$A$3:$AI$3,0))/100</f>
        <v>0.9</v>
      </c>
      <c r="I62" s="112">
        <f>INDEX(data!$A$3:$AI$127, MATCH('Table for manuscript'!$C62, data!$C$3:$C$127,0), MATCH('Table for manuscript'!I$1, data!$A$3:$AI$3,0))</f>
        <v>41583.599999999999</v>
      </c>
      <c r="J62" s="111">
        <f>INDEX(data!$A$3:$AI$127, MATCH('Table for manuscript'!$C62, data!$C$3:$C$127,0), MATCH('Table for manuscript'!J$1, data!$A$3:$AI$3,0))</f>
        <v>24.905242881858626</v>
      </c>
      <c r="K62" s="113">
        <f>INDEX(data!$A$3:$AI$127, MATCH('Table for manuscript'!$C62, data!$C$3:$C$127,0), MATCH('Table for manuscript'!K$1, data!$A$3:$AI$3,0))</f>
        <v>12</v>
      </c>
      <c r="L62" s="113">
        <f>INDEX(data!$A$3:$AI$127, MATCH('Table for manuscript'!$C62, data!$C$3:$C$127,0), MATCH('Table for manuscript'!L$1, data!$A$3:$AI$3,0))</f>
        <v>12.5</v>
      </c>
      <c r="M62" s="113">
        <f>INDEX(data!$A$3:$AI$127, MATCH('Table for manuscript'!$C62, data!$C$3:$C$127,0), MATCH('Table for manuscript'!M$1, data!$A$3:$AI$3,0))</f>
        <v>0</v>
      </c>
      <c r="N62" s="113">
        <f>INDEX(data!$A$3:$AI$127, MATCH('Table for manuscript'!$C62, data!$C$3:$C$127,0), MATCH('Table for manuscript'!N$1, data!$A$3:$AI$3,0))</f>
        <v>0</v>
      </c>
      <c r="O62" s="113">
        <f>INDEX(data!$A$3:$AI$127, MATCH('Table for manuscript'!$C62, data!$C$3:$C$127,0), MATCH('Table for manuscript'!O$1, data!$A$3:$AI$3,0))</f>
        <v>0</v>
      </c>
      <c r="P62" s="113">
        <f>INDEX(data!$A$3:$AI$127, MATCH('Table for manuscript'!$C62, data!$C$3:$C$127,0), MATCH('Table for manuscript'!P$1, data!$A$3:$AI$3,0))</f>
        <v>0</v>
      </c>
      <c r="Q62" s="20" t="str">
        <f>INDEX(data!$A$3:$AI$127, MATCH('Table for manuscript'!$C62, data!$C$3:$C$127,0), MATCH('Table for manuscript'!Q$1, data!$A$3:$AI$3,0))</f>
        <v>Fracture/dislocation fixation, using Zambian life expectancy</v>
      </c>
    </row>
    <row r="63" spans="1:17">
      <c r="A63" s="91">
        <v>61</v>
      </c>
      <c r="B63" s="91" t="s">
        <v>762</v>
      </c>
      <c r="C63" s="91" t="s">
        <v>816</v>
      </c>
      <c r="D63" s="109">
        <f>INDEX(data!$A$3:$AI$127, MATCH('Table for manuscript'!$C63, data!$C$3:$C$127,0), MATCH('Table for manuscript'!D$1, data!$A$3:$AI$3,0))</f>
        <v>1.6116504854368932</v>
      </c>
      <c r="E63" s="107">
        <f>INDEX(data!$A$3:$AI$127, MATCH('Table for manuscript'!$C63, data!$C$3:$C$127,0), MATCH('Table for manuscript'!E$1, data!$A$3:$AI$3,0))</f>
        <v>177.25794951456311</v>
      </c>
      <c r="F63" s="108">
        <f>INDEX(data!$A$3:$AI$127, MATCH('Table for manuscript'!$C63, data!$C$3:$C$127,0), MATCH('Table for manuscript'!F$1, data!$A$3:$AI$3,0))</f>
        <v>109.98535421686748</v>
      </c>
      <c r="G63" s="109" t="str">
        <f>INDEX(References!$A$2:$C$58,MATCH(INDEX(data!$A$3:$AI$127, MATCH('Table for manuscript'!$C63, data!$C$3:$C$127,0), MATCH('Table for manuscript'!G$1, data!$A$3:$AI$3,0)), References!$C$2:$C$58,0),2)</f>
        <v>[22]</v>
      </c>
      <c r="H63" s="110">
        <f>INDEX(data!$A$3:$AI$127, MATCH('Table for manuscript'!$C63, data!$C$3:$C$127,0), MATCH('Table for manuscript'!H$1, data!$A$3:$AI$3,0))/100</f>
        <v>0.9</v>
      </c>
      <c r="I63" s="112">
        <f>INDEX(data!$A$3:$AI$127, MATCH('Table for manuscript'!$C63, data!$C$3:$C$127,0), MATCH('Table for manuscript'!I$1, data!$A$3:$AI$3,0))</f>
        <v>374252.4</v>
      </c>
      <c r="J63" s="111">
        <f>INDEX(data!$A$3:$AI$127, MATCH('Table for manuscript'!$C63, data!$C$3:$C$127,0), MATCH('Table for manuscript'!J$1, data!$A$3:$AI$3,0))</f>
        <v>5.2</v>
      </c>
      <c r="K63" s="113">
        <f>INDEX(data!$A$3:$AI$127, MATCH('Table for manuscript'!$C63, data!$C$3:$C$127,0), MATCH('Table for manuscript'!K$1, data!$A$3:$AI$3,0))</f>
        <v>12</v>
      </c>
      <c r="L63" s="113">
        <f>INDEX(data!$A$3:$AI$127, MATCH('Table for manuscript'!$C63, data!$C$3:$C$127,0), MATCH('Table for manuscript'!L$1, data!$A$3:$AI$3,0))</f>
        <v>12.5</v>
      </c>
      <c r="M63" s="113">
        <f>INDEX(data!$A$3:$AI$127, MATCH('Table for manuscript'!$C63, data!$C$3:$C$127,0), MATCH('Table for manuscript'!M$1, data!$A$3:$AI$3,0))</f>
        <v>0</v>
      </c>
      <c r="N63" s="113">
        <f>INDEX(data!$A$3:$AI$127, MATCH('Table for manuscript'!$C63, data!$C$3:$C$127,0), MATCH('Table for manuscript'!N$1, data!$A$3:$AI$3,0))</f>
        <v>0</v>
      </c>
      <c r="O63" s="113">
        <f>INDEX(data!$A$3:$AI$127, MATCH('Table for manuscript'!$C63, data!$C$3:$C$127,0), MATCH('Table for manuscript'!O$1, data!$A$3:$AI$3,0))</f>
        <v>0</v>
      </c>
      <c r="P63" s="113">
        <f>INDEX(data!$A$3:$AI$127, MATCH('Table for manuscript'!$C63, data!$C$3:$C$127,0), MATCH('Table for manuscript'!P$1, data!$A$3:$AI$3,0))</f>
        <v>0</v>
      </c>
      <c r="Q63" s="20" t="str">
        <f>INDEX(data!$A$3:$AI$127, MATCH('Table for manuscript'!$C63, data!$C$3:$C$127,0), MATCH('Table for manuscript'!Q$1, data!$A$3:$AI$3,0))</f>
        <v>Fracture/dislocation reduction, using Zambian life expectancy</v>
      </c>
    </row>
    <row r="64" spans="1:17">
      <c r="A64" s="91">
        <v>62</v>
      </c>
      <c r="B64" s="91" t="s">
        <v>1006</v>
      </c>
      <c r="C64" s="91" t="s">
        <v>1028</v>
      </c>
      <c r="D64" s="109">
        <f>INDEX(data!$A$3:$AI$127, MATCH('Table for manuscript'!$C64, data!$C$3:$C$127,0), MATCH('Table for manuscript'!D$1, data!$A$3:$AI$3,0))</f>
        <v>0.121465</v>
      </c>
      <c r="E64" s="107">
        <f>INDEX(data!$A$3:$AI$127, MATCH('Table for manuscript'!$C64, data!$C$3:$C$127,0), MATCH('Table for manuscript'!E$1, data!$A$3:$AI$3,0))</f>
        <v>14.840118</v>
      </c>
      <c r="F64" s="108">
        <f>INDEX(data!$A$3:$AI$127, MATCH('Table for manuscript'!$C64, data!$C$3:$C$127,0), MATCH('Table for manuscript'!F$1, data!$A$3:$AI$3,0))</f>
        <v>122.17608364549459</v>
      </c>
      <c r="G64" s="109" t="str">
        <f>INDEX(References!$A$2:$C$58,MATCH(INDEX(data!$A$3:$AI$127, MATCH('Table for manuscript'!$C64, data!$C$3:$C$127,0), MATCH('Table for manuscript'!G$1, data!$A$3:$AI$3,0)), References!$C$2:$C$58,0),2)</f>
        <v>[29]</v>
      </c>
      <c r="H64" s="110">
        <f>INDEX(data!$A$3:$AI$127, MATCH('Table for manuscript'!$C64, data!$C$3:$C$127,0), MATCH('Table for manuscript'!H$1, data!$A$3:$AI$3,0))/100</f>
        <v>0.8</v>
      </c>
      <c r="I64" s="112">
        <f>INDEX(data!$A$3:$AI$127, MATCH('Table for manuscript'!$C64, data!$C$3:$C$127,0), MATCH('Table for manuscript'!I$1, data!$A$3:$AI$3,0))</f>
        <v>6384460.4506000001</v>
      </c>
      <c r="J64" s="111">
        <f>INDEX(data!$A$3:$AI$127, MATCH('Table for manuscript'!$C64, data!$C$3:$C$127,0), MATCH('Table for manuscript'!J$1, data!$A$3:$AI$3,0))</f>
        <v>0.35901644665656784</v>
      </c>
      <c r="K64" s="113">
        <f>INDEX(data!$A$3:$AI$127, MATCH('Table for manuscript'!$C64, data!$C$3:$C$127,0), MATCH('Table for manuscript'!K$1, data!$A$3:$AI$3,0))</f>
        <v>0</v>
      </c>
      <c r="L64" s="113">
        <f>INDEX(data!$A$3:$AI$127, MATCH('Table for manuscript'!$C64, data!$C$3:$C$127,0), MATCH('Table for manuscript'!L$1, data!$A$3:$AI$3,0))</f>
        <v>0</v>
      </c>
      <c r="M64" s="113">
        <f>INDEX(data!$A$3:$AI$127, MATCH('Table for manuscript'!$C64, data!$C$3:$C$127,0), MATCH('Table for manuscript'!M$1, data!$A$3:$AI$3,0))</f>
        <v>0</v>
      </c>
      <c r="N64" s="113">
        <f>INDEX(data!$A$3:$AI$127, MATCH('Table for manuscript'!$C64, data!$C$3:$C$127,0), MATCH('Table for manuscript'!N$1, data!$A$3:$AI$3,0))</f>
        <v>0</v>
      </c>
      <c r="O64" s="113">
        <f>INDEX(data!$A$3:$AI$127, MATCH('Table for manuscript'!$C64, data!$C$3:$C$127,0), MATCH('Table for manuscript'!O$1, data!$A$3:$AI$3,0))</f>
        <v>0</v>
      </c>
      <c r="P64" s="113">
        <f>INDEX(data!$A$3:$AI$127, MATCH('Table for manuscript'!$C64, data!$C$3:$C$127,0), MATCH('Table for manuscript'!P$1, data!$A$3:$AI$3,0))</f>
        <v>0</v>
      </c>
      <c r="Q64" s="20" t="str">
        <f>INDEX(data!$A$3:$AI$127, MATCH('Table for manuscript'!$C64, data!$C$3:$C$127,0), MATCH('Table for manuscript'!Q$1, data!$A$3:$AI$3,0))</f>
        <v>Annual mass drug administration for protection against schistosomiasis and/or soil-transmitted helminthiasis (praziquantel and albendazole)</v>
      </c>
    </row>
    <row r="65" spans="1:17">
      <c r="A65" s="91">
        <v>63</v>
      </c>
      <c r="B65" s="91" t="s">
        <v>1006</v>
      </c>
      <c r="C65" s="91" t="s">
        <v>1037</v>
      </c>
      <c r="D65" s="109">
        <f>INDEX(data!$A$3:$AI$127, MATCH('Table for manuscript'!$C65, data!$C$3:$C$127,0), MATCH('Table for manuscript'!D$1, data!$A$3:$AI$3,0))</f>
        <v>2.0227686759008361E-2</v>
      </c>
      <c r="E65" s="107">
        <f>INDEX(data!$A$3:$AI$127, MATCH('Table for manuscript'!$C65, data!$C$3:$C$127,0), MATCH('Table for manuscript'!E$1, data!$A$3:$AI$3,0))</f>
        <v>1.2864673126141892</v>
      </c>
      <c r="F65" s="108">
        <f>INDEX(data!$A$3:$AI$127, MATCH('Table for manuscript'!$C65, data!$C$3:$C$127,0), MATCH('Table for manuscript'!F$1, data!$A$3:$AI$3,0))</f>
        <v>63.599329371721829</v>
      </c>
      <c r="G65" s="109" t="str">
        <f>INDEX(References!$A$2:$C$58,MATCH(INDEX(data!$A$3:$AI$127, MATCH('Table for manuscript'!$C65, data!$C$3:$C$127,0), MATCH('Table for manuscript'!G$1, data!$A$3:$AI$3,0)), References!$C$2:$C$58,0),2)</f>
        <v>[30]</v>
      </c>
      <c r="H65" s="110">
        <f>INDEX(data!$A$3:$AI$127, MATCH('Table for manuscript'!$C65, data!$C$3:$C$127,0), MATCH('Table for manuscript'!H$1, data!$A$3:$AI$3,0))/100</f>
        <v>0.8</v>
      </c>
      <c r="I65" s="112">
        <f>INDEX(data!$A$3:$AI$127, MATCH('Table for manuscript'!$C65, data!$C$3:$C$127,0), MATCH('Table for manuscript'!I$1, data!$A$3:$AI$3,0))</f>
        <v>12879700</v>
      </c>
      <c r="J65" s="111">
        <f>INDEX(data!$A$3:$AI$127, MATCH('Table for manuscript'!$C65, data!$C$3:$C$127,0), MATCH('Table for manuscript'!J$1, data!$A$3:$AI$3,0))</f>
        <v>0.53067410395620518</v>
      </c>
      <c r="K65" s="113">
        <f>INDEX(data!$A$3:$AI$127, MATCH('Table for manuscript'!$C65, data!$C$3:$C$127,0), MATCH('Table for manuscript'!K$1, data!$A$3:$AI$3,0))</f>
        <v>0</v>
      </c>
      <c r="L65" s="113">
        <f>INDEX(data!$A$3:$AI$127, MATCH('Table for manuscript'!$C65, data!$C$3:$C$127,0), MATCH('Table for manuscript'!L$1, data!$A$3:$AI$3,0))</f>
        <v>0</v>
      </c>
      <c r="M65" s="113">
        <f>INDEX(data!$A$3:$AI$127, MATCH('Table for manuscript'!$C65, data!$C$3:$C$127,0), MATCH('Table for manuscript'!M$1, data!$A$3:$AI$3,0))</f>
        <v>0</v>
      </c>
      <c r="N65" s="113">
        <f>INDEX(data!$A$3:$AI$127, MATCH('Table for manuscript'!$C65, data!$C$3:$C$127,0), MATCH('Table for manuscript'!N$1, data!$A$3:$AI$3,0))</f>
        <v>0</v>
      </c>
      <c r="O65" s="113">
        <f>INDEX(data!$A$3:$AI$127, MATCH('Table for manuscript'!$C65, data!$C$3:$C$127,0), MATCH('Table for manuscript'!O$1, data!$A$3:$AI$3,0))</f>
        <v>0</v>
      </c>
      <c r="P65" s="113">
        <f>INDEX(data!$A$3:$AI$127, MATCH('Table for manuscript'!$C65, data!$C$3:$C$127,0), MATCH('Table for manuscript'!P$1, data!$A$3:$AI$3,0))</f>
        <v>0</v>
      </c>
      <c r="Q65" s="20" t="str">
        <f>INDEX(data!$A$3:$AI$127, MATCH('Table for manuscript'!$C65, data!$C$3:$C$127,0), MATCH('Table for manuscript'!Q$1, data!$A$3:$AI$3,0))</f>
        <v>Mass treatment tetracycline ointment + trichiasis surgery for trachoma, 80% coverage</v>
      </c>
    </row>
    <row r="66" spans="1:17">
      <c r="A66" s="91">
        <v>64</v>
      </c>
      <c r="B66" s="91" t="s">
        <v>1006</v>
      </c>
      <c r="C66" s="91" t="s">
        <v>1043</v>
      </c>
      <c r="D66" s="109">
        <f>INDEX(data!$A$3:$AI$127, MATCH('Table for manuscript'!$C66, data!$C$3:$C$127,0), MATCH('Table for manuscript'!D$1, data!$A$3:$AI$3,0))</f>
        <v>0.10881417180939072</v>
      </c>
      <c r="E66" s="107">
        <f>INDEX(data!$A$3:$AI$127, MATCH('Table for manuscript'!$C66, data!$C$3:$C$127,0), MATCH('Table for manuscript'!E$1, data!$A$3:$AI$3,0))</f>
        <v>3.5701298816272535</v>
      </c>
      <c r="F66" s="108">
        <f>INDEX(data!$A$3:$AI$127, MATCH('Table for manuscript'!$C66, data!$C$3:$C$127,0), MATCH('Table for manuscript'!F$1, data!$A$3:$AI$3,0))</f>
        <v>32.809420154215147</v>
      </c>
      <c r="G66" s="109" t="str">
        <f>INDEX(References!$A$2:$C$58,MATCH(INDEX(data!$A$3:$AI$127, MATCH('Table for manuscript'!$C66, data!$C$3:$C$127,0), MATCH('Table for manuscript'!G$1, data!$A$3:$AI$3,0)), References!$C$2:$C$58,0),2)</f>
        <v>[30]</v>
      </c>
      <c r="H66" s="110">
        <f>INDEX(data!$A$3:$AI$127, MATCH('Table for manuscript'!$C66, data!$C$3:$C$127,0), MATCH('Table for manuscript'!H$1, data!$A$3:$AI$3,0))/100</f>
        <v>0.05</v>
      </c>
      <c r="I66" s="112">
        <f>INDEX(data!$A$3:$AI$127, MATCH('Table for manuscript'!$C66, data!$C$3:$C$127,0), MATCH('Table for manuscript'!I$1, data!$A$3:$AI$3,0))</f>
        <v>2377146.3777999999</v>
      </c>
      <c r="J66" s="111">
        <f>INDEX(data!$A$3:$AI$127, MATCH('Table for manuscript'!$C66, data!$C$3:$C$127,0), MATCH('Table for manuscript'!J$1, data!$A$3:$AI$3,0))</f>
        <v>9.7455612800259672</v>
      </c>
      <c r="K66" s="113">
        <f>INDEX(data!$A$3:$AI$127, MATCH('Table for manuscript'!$C66, data!$C$3:$C$127,0), MATCH('Table for manuscript'!K$1, data!$A$3:$AI$3,0))</f>
        <v>60</v>
      </c>
      <c r="L66" s="113">
        <f>INDEX(data!$A$3:$AI$127, MATCH('Table for manuscript'!$C66, data!$C$3:$C$127,0), MATCH('Table for manuscript'!L$1, data!$A$3:$AI$3,0))</f>
        <v>18</v>
      </c>
      <c r="M66" s="113">
        <f>INDEX(data!$A$3:$AI$127, MATCH('Table for manuscript'!$C66, data!$C$3:$C$127,0), MATCH('Table for manuscript'!M$1, data!$A$3:$AI$3,0))</f>
        <v>2.5</v>
      </c>
      <c r="N66" s="113">
        <f>INDEX(data!$A$3:$AI$127, MATCH('Table for manuscript'!$C66, data!$C$3:$C$127,0), MATCH('Table for manuscript'!N$1, data!$A$3:$AI$3,0))</f>
        <v>0</v>
      </c>
      <c r="O66" s="113">
        <f>INDEX(data!$A$3:$AI$127, MATCH('Table for manuscript'!$C66, data!$C$3:$C$127,0), MATCH('Table for manuscript'!O$1, data!$A$3:$AI$3,0))</f>
        <v>0</v>
      </c>
      <c r="P66" s="113">
        <f>INDEX(data!$A$3:$AI$127, MATCH('Table for manuscript'!$C66, data!$C$3:$C$127,0), MATCH('Table for manuscript'!P$1, data!$A$3:$AI$3,0))</f>
        <v>0</v>
      </c>
      <c r="Q66" s="20" t="str">
        <f>INDEX(data!$A$3:$AI$127, MATCH('Table for manuscript'!$C66, data!$C$3:$C$127,0), MATCH('Table for manuscript'!Q$1, data!$A$3:$AI$3,0))</f>
        <v>Trachoma for trichiasis surgery, 80% geographic coverage</v>
      </c>
    </row>
    <row r="67" spans="1:17">
      <c r="A67" s="91">
        <v>65</v>
      </c>
      <c r="B67" s="91" t="s">
        <v>684</v>
      </c>
      <c r="C67" s="91" t="s">
        <v>692</v>
      </c>
      <c r="D67" s="109">
        <f>INDEX(data!$A$3:$AI$127, MATCH('Table for manuscript'!$C67, data!$C$3:$C$127,0), MATCH('Table for manuscript'!D$1, data!$A$3:$AI$3,0))</f>
        <v>0.4</v>
      </c>
      <c r="E67" s="107">
        <f>INDEX(data!$A$3:$AI$127, MATCH('Table for manuscript'!$C67, data!$C$3:$C$127,0), MATCH('Table for manuscript'!E$1, data!$A$3:$AI$3,0))</f>
        <v>581.19600000000003</v>
      </c>
      <c r="F67" s="108">
        <f>INDEX(data!$A$3:$AI$127, MATCH('Table for manuscript'!$C67, data!$C$3:$C$127,0), MATCH('Table for manuscript'!F$1, data!$A$3:$AI$3,0))</f>
        <v>1452.99</v>
      </c>
      <c r="G67" s="109" t="str">
        <f>INDEX(References!$A$2:$C$58,MATCH(INDEX(data!$A$3:$AI$127, MATCH('Table for manuscript'!$C67, data!$C$3:$C$127,0), MATCH('Table for manuscript'!G$1, data!$A$3:$AI$3,0)), References!$C$2:$C$58,0),2)</f>
        <v>[31]</v>
      </c>
      <c r="H67" s="110">
        <f>INDEX(data!$A$3:$AI$127, MATCH('Table for manuscript'!$C67, data!$C$3:$C$127,0), MATCH('Table for manuscript'!H$1, data!$A$3:$AI$3,0))/100</f>
        <v>0.2</v>
      </c>
      <c r="I67" s="112">
        <f>INDEX(data!$A$3:$AI$127, MATCH('Table for manuscript'!$C67, data!$C$3:$C$127,0), MATCH('Table for manuscript'!I$1, data!$A$3:$AI$3,0))</f>
        <v>2573730.4292499996</v>
      </c>
      <c r="J67" s="111">
        <f>INDEX(data!$A$3:$AI$127, MATCH('Table for manuscript'!$C67, data!$C$3:$C$127,0), MATCH('Table for manuscript'!J$1, data!$A$3:$AI$3,0))</f>
        <v>10.770493399697035</v>
      </c>
      <c r="K67" s="113">
        <f>INDEX(data!$A$3:$AI$127, MATCH('Table for manuscript'!$C67, data!$C$3:$C$127,0), MATCH('Table for manuscript'!K$1, data!$A$3:$AI$3,0))</f>
        <v>3.5</v>
      </c>
      <c r="L67" s="113">
        <f>INDEX(data!$A$3:$AI$127, MATCH('Table for manuscript'!$C67, data!$C$3:$C$127,0), MATCH('Table for manuscript'!L$1, data!$A$3:$AI$3,0))</f>
        <v>1</v>
      </c>
      <c r="M67" s="113">
        <f>INDEX(data!$A$3:$AI$127, MATCH('Table for manuscript'!$C67, data!$C$3:$C$127,0), MATCH('Table for manuscript'!M$1, data!$A$3:$AI$3,0))</f>
        <v>0</v>
      </c>
      <c r="N67" s="113">
        <f>INDEX(data!$A$3:$AI$127, MATCH('Table for manuscript'!$C67, data!$C$3:$C$127,0), MATCH('Table for manuscript'!N$1, data!$A$3:$AI$3,0))</f>
        <v>0</v>
      </c>
      <c r="O67" s="113">
        <f>INDEX(data!$A$3:$AI$127, MATCH('Table for manuscript'!$C67, data!$C$3:$C$127,0), MATCH('Table for manuscript'!O$1, data!$A$3:$AI$3,0))</f>
        <v>0</v>
      </c>
      <c r="P67" s="113">
        <f>INDEX(data!$A$3:$AI$127, MATCH('Table for manuscript'!$C67, data!$C$3:$C$127,0), MATCH('Table for manuscript'!P$1, data!$A$3:$AI$3,0))</f>
        <v>0</v>
      </c>
      <c r="Q67" s="20" t="str">
        <f>INDEX(data!$A$3:$AI$127, MATCH('Table for manuscript'!$C67, data!$C$3:$C$127,0), MATCH('Table for manuscript'!Q$1, data!$A$3:$AI$3,0))</f>
        <v>Calcium antagonist (Cab)</v>
      </c>
    </row>
    <row r="68" spans="1:17">
      <c r="A68" s="91">
        <v>66</v>
      </c>
      <c r="B68" s="91" t="s">
        <v>684</v>
      </c>
      <c r="C68" s="91" t="s">
        <v>1299</v>
      </c>
      <c r="D68" s="109">
        <f>INDEX(data!$A$3:$AI$127, MATCH('Table for manuscript'!$C68, data!$C$3:$C$127,0), MATCH('Table for manuscript'!D$1, data!$A$3:$AI$3,0))</f>
        <v>2.8E-3</v>
      </c>
      <c r="E68" s="107">
        <f>INDEX(data!$A$3:$AI$127, MATCH('Table for manuscript'!$C68, data!$C$3:$C$127,0), MATCH('Table for manuscript'!E$1, data!$A$3:$AI$3,0))</f>
        <v>10.6821</v>
      </c>
      <c r="F68" s="108">
        <f>INDEX(data!$A$3:$AI$127, MATCH('Table for manuscript'!$C68, data!$C$3:$C$127,0), MATCH('Table for manuscript'!F$1, data!$A$3:$AI$3,0))</f>
        <v>3815.0357142857142</v>
      </c>
      <c r="G68" s="109" t="str">
        <f>INDEX(References!$A$2:$C$58,MATCH(INDEX(data!$A$3:$AI$127, MATCH('Table for manuscript'!$C68, data!$C$3:$C$127,0), MATCH('Table for manuscript'!G$1, data!$A$3:$AI$3,0)), References!$C$2:$C$58,0),2)</f>
        <v>[32]</v>
      </c>
      <c r="H68" s="110">
        <f>INDEX(data!$A$3:$AI$127, MATCH('Table for manuscript'!$C68, data!$C$3:$C$127,0), MATCH('Table for manuscript'!H$1, data!$A$3:$AI$3,0))/100</f>
        <v>0.95</v>
      </c>
      <c r="I68" s="112">
        <f>INDEX(data!$A$3:$AI$127, MATCH('Table for manuscript'!$C68, data!$C$3:$C$127,0), MATCH('Table for manuscript'!I$1, data!$A$3:$AI$3,0))</f>
        <v>7129300</v>
      </c>
      <c r="J68" s="111">
        <f>INDEX(data!$A$3:$AI$127, MATCH('Table for manuscript'!$C68, data!$C$3:$C$127,0), MATCH('Table for manuscript'!J$1, data!$A$3:$AI$3,0))</f>
        <v>9.9</v>
      </c>
      <c r="K68" s="113">
        <f>INDEX(data!$A$3:$AI$127, MATCH('Table for manuscript'!$C68, data!$C$3:$C$127,0), MATCH('Table for manuscript'!K$1, data!$A$3:$AI$3,0))</f>
        <v>5</v>
      </c>
      <c r="L68" s="113">
        <f>INDEX(data!$A$3:$AI$127, MATCH('Table for manuscript'!$C68, data!$C$3:$C$127,0), MATCH('Table for manuscript'!L$1, data!$A$3:$AI$3,0))</f>
        <v>3.5</v>
      </c>
      <c r="M68" s="113">
        <f>INDEX(data!$A$3:$AI$127, MATCH('Table for manuscript'!$C68, data!$C$3:$C$127,0), MATCH('Table for manuscript'!M$1, data!$A$3:$AI$3,0))</f>
        <v>0</v>
      </c>
      <c r="N68" s="113">
        <f>INDEX(data!$A$3:$AI$127, MATCH('Table for manuscript'!$C68, data!$C$3:$C$127,0), MATCH('Table for manuscript'!N$1, data!$A$3:$AI$3,0))</f>
        <v>0</v>
      </c>
      <c r="O68" s="113">
        <f>INDEX(data!$A$3:$AI$127, MATCH('Table for manuscript'!$C68, data!$C$3:$C$127,0), MATCH('Table for manuscript'!O$1, data!$A$3:$AI$3,0))</f>
        <v>0</v>
      </c>
      <c r="P68" s="113">
        <f>INDEX(data!$A$3:$AI$127, MATCH('Table for manuscript'!$C68, data!$C$3:$C$127,0), MATCH('Table for manuscript'!P$1, data!$A$3:$AI$3,0))</f>
        <v>0</v>
      </c>
      <c r="Q68" s="20" t="str">
        <f>INDEX(data!$A$3:$AI$127, MATCH('Table for manuscript'!$C68, data!$C$3:$C$127,0), MATCH('Table for manuscript'!Q$1, data!$A$3:$AI$3,0))</f>
        <v>Provision of a 6-month course of iron-containing daily MNPs to children aged 6 months</v>
      </c>
    </row>
    <row r="69" spans="1:17">
      <c r="A69" s="91">
        <v>67</v>
      </c>
      <c r="B69" s="91" t="s">
        <v>684</v>
      </c>
      <c r="C69" s="91" t="s">
        <v>718</v>
      </c>
      <c r="D69" s="109">
        <f>INDEX(data!$A$3:$AI$127, MATCH('Table for manuscript'!$C69, data!$C$3:$C$127,0), MATCH('Table for manuscript'!D$1, data!$A$3:$AI$3,0))</f>
        <v>3.9</v>
      </c>
      <c r="E69" s="107">
        <f>INDEX(data!$A$3:$AI$127, MATCH('Table for manuscript'!$C69, data!$C$3:$C$127,0), MATCH('Table for manuscript'!E$1, data!$A$3:$AI$3,0))</f>
        <v>208.77155999999999</v>
      </c>
      <c r="F69" s="108">
        <f>INDEX(data!$A$3:$AI$127, MATCH('Table for manuscript'!$C69, data!$C$3:$C$127,0), MATCH('Table for manuscript'!F$1, data!$A$3:$AI$3,0))</f>
        <v>53.53116923076923</v>
      </c>
      <c r="G69" s="109" t="str">
        <f>INDEX(References!$A$2:$C$58,MATCH(INDEX(data!$A$3:$AI$127, MATCH('Table for manuscript'!$C69, data!$C$3:$C$127,0), MATCH('Table for manuscript'!G$1, data!$A$3:$AI$3,0)), References!$C$2:$C$58,0),2)</f>
        <v>[33]</v>
      </c>
      <c r="H69" s="110">
        <f>INDEX(data!$A$3:$AI$127, MATCH('Table for manuscript'!$C69, data!$C$3:$C$127,0), MATCH('Table for manuscript'!H$1, data!$A$3:$AI$3,0))/100</f>
        <v>0.35</v>
      </c>
      <c r="I69" s="112">
        <f>INDEX(data!$A$3:$AI$127, MATCH('Table for manuscript'!$C69, data!$C$3:$C$127,0), MATCH('Table for manuscript'!I$1, data!$A$3:$AI$3,0))</f>
        <v>1519661.1374857144</v>
      </c>
      <c r="J69" s="111">
        <f>INDEX(data!$A$3:$AI$127, MATCH('Table for manuscript'!$C69, data!$C$3:$C$127,0), MATCH('Table for manuscript'!J$1, data!$A$3:$AI$3,0))</f>
        <v>43.969043402402072</v>
      </c>
      <c r="K69" s="113">
        <f>INDEX(data!$A$3:$AI$127, MATCH('Table for manuscript'!$C69, data!$C$3:$C$127,0), MATCH('Table for manuscript'!K$1, data!$A$3:$AI$3,0))</f>
        <v>0</v>
      </c>
      <c r="L69" s="113">
        <f>INDEX(data!$A$3:$AI$127, MATCH('Table for manuscript'!$C69, data!$C$3:$C$127,0), MATCH('Table for manuscript'!L$1, data!$A$3:$AI$3,0))</f>
        <v>0</v>
      </c>
      <c r="M69" s="113">
        <f>INDEX(data!$A$3:$AI$127, MATCH('Table for manuscript'!$C69, data!$C$3:$C$127,0), MATCH('Table for manuscript'!M$1, data!$A$3:$AI$3,0))</f>
        <v>1</v>
      </c>
      <c r="N69" s="113">
        <f>INDEX(data!$A$3:$AI$127, MATCH('Table for manuscript'!$C69, data!$C$3:$C$127,0), MATCH('Table for manuscript'!N$1, data!$A$3:$AI$3,0))</f>
        <v>0</v>
      </c>
      <c r="O69" s="113">
        <f>INDEX(data!$A$3:$AI$127, MATCH('Table for manuscript'!$C69, data!$C$3:$C$127,0), MATCH('Table for manuscript'!O$1, data!$A$3:$AI$3,0))</f>
        <v>0</v>
      </c>
      <c r="P69" s="113">
        <f>INDEX(data!$A$3:$AI$127, MATCH('Table for manuscript'!$C69, data!$C$3:$C$127,0), MATCH('Table for manuscript'!P$1, data!$A$3:$AI$3,0))</f>
        <v>30</v>
      </c>
      <c r="Q69" s="20" t="str">
        <f>INDEX(data!$A$3:$AI$127, MATCH('Table for manuscript'!$C69, data!$C$3:$C$127,0), MATCH('Table for manuscript'!Q$1, data!$A$3:$AI$3,0))</f>
        <v>Community-based management of acute malnutrition</v>
      </c>
    </row>
    <row r="70" spans="1:17">
      <c r="A70" s="91">
        <v>68</v>
      </c>
      <c r="B70" s="91" t="s">
        <v>684</v>
      </c>
      <c r="C70" s="91" t="s">
        <v>711</v>
      </c>
      <c r="D70" s="109">
        <f>INDEX(data!$A$3:$AI$127, MATCH('Table for manuscript'!$C70, data!$C$3:$C$127,0), MATCH('Table for manuscript'!D$1, data!$A$3:$AI$3,0))</f>
        <v>3.9</v>
      </c>
      <c r="E70" s="107">
        <f>INDEX(data!$A$3:$AI$127, MATCH('Table for manuscript'!$C70, data!$C$3:$C$127,0), MATCH('Table for manuscript'!E$1, data!$A$3:$AI$3,0))</f>
        <v>208.77155999999999</v>
      </c>
      <c r="F70" s="108">
        <f>INDEX(data!$A$3:$AI$127, MATCH('Table for manuscript'!$C70, data!$C$3:$C$127,0), MATCH('Table for manuscript'!F$1, data!$A$3:$AI$3,0))</f>
        <v>53.53116923076923</v>
      </c>
      <c r="G70" s="109" t="str">
        <f>INDEX(References!$A$2:$C$58,MATCH(INDEX(data!$A$3:$AI$127, MATCH('Table for manuscript'!$C70, data!$C$3:$C$127,0), MATCH('Table for manuscript'!G$1, data!$A$3:$AI$3,0)), References!$C$2:$C$58,0),2)</f>
        <v>[33]</v>
      </c>
      <c r="H70" s="110">
        <f>INDEX(data!$A$3:$AI$127, MATCH('Table for manuscript'!$C70, data!$C$3:$C$127,0), MATCH('Table for manuscript'!H$1, data!$A$3:$AI$3,0))/100</f>
        <v>0.35</v>
      </c>
      <c r="I70" s="112">
        <f>INDEX(data!$A$3:$AI$127, MATCH('Table for manuscript'!$C70, data!$C$3:$C$127,0), MATCH('Table for manuscript'!I$1, data!$A$3:$AI$3,0))</f>
        <v>1519661.1374857144</v>
      </c>
      <c r="J70" s="111">
        <f>INDEX(data!$A$3:$AI$127, MATCH('Table for manuscript'!$C70, data!$C$3:$C$127,0), MATCH('Table for manuscript'!J$1, data!$A$3:$AI$3,0))</f>
        <v>130.27000000000001</v>
      </c>
      <c r="K70" s="113">
        <f>INDEX(data!$A$3:$AI$127, MATCH('Table for manuscript'!$C70, data!$C$3:$C$127,0), MATCH('Table for manuscript'!K$1, data!$A$3:$AI$3,0))</f>
        <v>0</v>
      </c>
      <c r="L70" s="113">
        <f>INDEX(data!$A$3:$AI$127, MATCH('Table for manuscript'!$C70, data!$C$3:$C$127,0), MATCH('Table for manuscript'!L$1, data!$A$3:$AI$3,0))</f>
        <v>0</v>
      </c>
      <c r="M70" s="113">
        <f>INDEX(data!$A$3:$AI$127, MATCH('Table for manuscript'!$C70, data!$C$3:$C$127,0), MATCH('Table for manuscript'!M$1, data!$A$3:$AI$3,0))</f>
        <v>2</v>
      </c>
      <c r="N70" s="113">
        <f>INDEX(data!$A$3:$AI$127, MATCH('Table for manuscript'!$C70, data!$C$3:$C$127,0), MATCH('Table for manuscript'!N$1, data!$A$3:$AI$3,0))</f>
        <v>0</v>
      </c>
      <c r="O70" s="113">
        <f>INDEX(data!$A$3:$AI$127, MATCH('Table for manuscript'!$C70, data!$C$3:$C$127,0), MATCH('Table for manuscript'!O$1, data!$A$3:$AI$3,0))</f>
        <v>0</v>
      </c>
      <c r="P70" s="113">
        <f>INDEX(data!$A$3:$AI$127, MATCH('Table for manuscript'!$C70, data!$C$3:$C$127,0), MATCH('Table for manuscript'!P$1, data!$A$3:$AI$3,0))</f>
        <v>40</v>
      </c>
      <c r="Q70" s="20" t="str">
        <f>INDEX(data!$A$3:$AI$127, MATCH('Table for manuscript'!$C70, data!$C$3:$C$127,0), MATCH('Table for manuscript'!Q$1, data!$A$3:$AI$3,0))</f>
        <v>Community-based management of acute malnutrition</v>
      </c>
    </row>
    <row r="71" spans="1:17">
      <c r="A71" s="91">
        <v>69</v>
      </c>
      <c r="B71" s="91" t="s">
        <v>684</v>
      </c>
      <c r="C71" s="91" t="s">
        <v>1215</v>
      </c>
      <c r="D71" s="109">
        <f>INDEX(data!$A$3:$AI$127, MATCH('Table for manuscript'!$C71, data!$C$3:$C$127,0), MATCH('Table for manuscript'!D$1, data!$A$3:$AI$3,0))</f>
        <v>2.0435627821364277E-3</v>
      </c>
      <c r="E71" s="107">
        <f>INDEX(data!$A$3:$AI$127, MATCH('Table for manuscript'!$C71, data!$C$3:$C$127,0), MATCH('Table for manuscript'!E$1, data!$A$3:$AI$3,0))</f>
        <v>2.2696920375491543E-2</v>
      </c>
      <c r="F71" s="108">
        <f>INDEX(data!$A$3:$AI$127, MATCH('Table for manuscript'!$C71, data!$C$3:$C$127,0), MATCH('Table for manuscript'!F$1, data!$A$3:$AI$3,0))</f>
        <v>11.106544205000256</v>
      </c>
      <c r="G71" s="109" t="str">
        <f>INDEX(References!$A$2:$C$58,MATCH(INDEX(data!$A$3:$AI$127, MATCH('Table for manuscript'!$C71, data!$C$3:$C$127,0), MATCH('Table for manuscript'!G$1, data!$A$3:$AI$3,0)), References!$C$2:$C$58,0),2)</f>
        <v>[34]</v>
      </c>
      <c r="H71" s="110">
        <f>INDEX(data!$A$3:$AI$127, MATCH('Table for manuscript'!$C71, data!$C$3:$C$127,0), MATCH('Table for manuscript'!H$1, data!$A$3:$AI$3,0))/100</f>
        <v>0.6</v>
      </c>
      <c r="I71" s="112">
        <f>INDEX(data!$A$3:$AI$127, MATCH('Table for manuscript'!$C71, data!$C$3:$C$127,0), MATCH('Table for manuscript'!I$1, data!$A$3:$AI$3,0))</f>
        <v>41583600</v>
      </c>
      <c r="J71" s="111">
        <f>INDEX(data!$A$3:$AI$127, MATCH('Table for manuscript'!$C71, data!$C$3:$C$127,0), MATCH('Table for manuscript'!J$1, data!$A$3:$AI$3,0))</f>
        <v>4.6981823085344113E-2</v>
      </c>
      <c r="K71" s="113">
        <f>INDEX(data!$A$3:$AI$127, MATCH('Table for manuscript'!$C71, data!$C$3:$C$127,0), MATCH('Table for manuscript'!K$1, data!$A$3:$AI$3,0))</f>
        <v>0</v>
      </c>
      <c r="L71" s="113">
        <f>INDEX(data!$A$3:$AI$127, MATCH('Table for manuscript'!$C71, data!$C$3:$C$127,0), MATCH('Table for manuscript'!L$1, data!$A$3:$AI$3,0))</f>
        <v>0</v>
      </c>
      <c r="M71" s="113">
        <f>INDEX(data!$A$3:$AI$127, MATCH('Table for manuscript'!$C71, data!$C$3:$C$127,0), MATCH('Table for manuscript'!M$1, data!$A$3:$AI$3,0))</f>
        <v>0</v>
      </c>
      <c r="N71" s="113">
        <f>INDEX(data!$A$3:$AI$127, MATCH('Table for manuscript'!$C71, data!$C$3:$C$127,0), MATCH('Table for manuscript'!N$1, data!$A$3:$AI$3,0))</f>
        <v>0</v>
      </c>
      <c r="O71" s="113">
        <f>INDEX(data!$A$3:$AI$127, MATCH('Table for manuscript'!$C71, data!$C$3:$C$127,0), MATCH('Table for manuscript'!O$1, data!$A$3:$AI$3,0))</f>
        <v>0</v>
      </c>
      <c r="P71" s="113">
        <f>INDEX(data!$A$3:$AI$127, MATCH('Table for manuscript'!$C71, data!$C$3:$C$127,0), MATCH('Table for manuscript'!P$1, data!$A$3:$AI$3,0))</f>
        <v>0</v>
      </c>
      <c r="Q71" s="20" t="str">
        <f>INDEX(data!$A$3:$AI$127, MATCH('Table for manuscript'!$C71, data!$C$3:$C$127,0), MATCH('Table for manuscript'!Q$1, data!$A$3:$AI$3,0))</f>
        <v>Iron fortification 80-95%</v>
      </c>
    </row>
    <row r="72" spans="1:17">
      <c r="A72" s="91">
        <v>70</v>
      </c>
      <c r="B72" s="91" t="s">
        <v>684</v>
      </c>
      <c r="C72" s="91" t="s">
        <v>721</v>
      </c>
      <c r="D72" s="109">
        <f>INDEX(data!$A$3:$AI$127, MATCH('Table for manuscript'!$C72, data!$C$3:$C$127,0), MATCH('Table for manuscript'!D$1, data!$A$3:$AI$3,0))</f>
        <v>2.3885700000000001</v>
      </c>
      <c r="E72" s="107">
        <f>INDEX(data!$A$3:$AI$127, MATCH('Table for manuscript'!$C72, data!$C$3:$C$127,0), MATCH('Table for manuscript'!E$1, data!$A$3:$AI$3,0))</f>
        <v>609.43999999999994</v>
      </c>
      <c r="F72" s="108">
        <f>INDEX(data!$A$3:$AI$127, MATCH('Table for manuscript'!$C72, data!$C$3:$C$127,0), MATCH('Table for manuscript'!F$1, data!$A$3:$AI$3,0))</f>
        <v>255.14847795961597</v>
      </c>
      <c r="G72" s="109" t="str">
        <f>INDEX(References!$A$2:$C$58,MATCH(INDEX(data!$A$3:$AI$127, MATCH('Table for manuscript'!$C72, data!$C$3:$C$127,0), MATCH('Table for manuscript'!G$1, data!$A$3:$AI$3,0)), References!$C$2:$C$58,0),2)</f>
        <v>[35]</v>
      </c>
      <c r="H72" s="110">
        <f>INDEX(data!$A$3:$AI$127, MATCH('Table for manuscript'!$C72, data!$C$3:$C$127,0), MATCH('Table for manuscript'!H$1, data!$A$3:$AI$3,0))/100</f>
        <v>0.35</v>
      </c>
      <c r="I72" s="112">
        <f>INDEX(data!$A$3:$AI$127, MATCH('Table for manuscript'!$C72, data!$C$3:$C$127,0), MATCH('Table for manuscript'!I$1, data!$A$3:$AI$3,0))</f>
        <v>377064.8</v>
      </c>
      <c r="J72" s="111">
        <f>INDEX(data!$A$3:$AI$127, MATCH('Table for manuscript'!$C72, data!$C$3:$C$127,0), MATCH('Table for manuscript'!J$1, data!$A$3:$AI$3,0))</f>
        <v>94.515120171499674</v>
      </c>
      <c r="K72" s="113">
        <f>INDEX(data!$A$3:$AI$127, MATCH('Table for manuscript'!$C72, data!$C$3:$C$127,0), MATCH('Table for manuscript'!K$1, data!$A$3:$AI$3,0))</f>
        <v>22.5</v>
      </c>
      <c r="L72" s="113">
        <f>INDEX(data!$A$3:$AI$127, MATCH('Table for manuscript'!$C72, data!$C$3:$C$127,0), MATCH('Table for manuscript'!L$1, data!$A$3:$AI$3,0))</f>
        <v>137.6</v>
      </c>
      <c r="M72" s="113">
        <f>INDEX(data!$A$3:$AI$127, MATCH('Table for manuscript'!$C72, data!$C$3:$C$127,0), MATCH('Table for manuscript'!M$1, data!$A$3:$AI$3,0))</f>
        <v>2</v>
      </c>
      <c r="N72" s="113">
        <f>INDEX(data!$A$3:$AI$127, MATCH('Table for manuscript'!$C72, data!$C$3:$C$127,0), MATCH('Table for manuscript'!N$1, data!$A$3:$AI$3,0))</f>
        <v>0</v>
      </c>
      <c r="O72" s="113">
        <f>INDEX(data!$A$3:$AI$127, MATCH('Table for manuscript'!$C72, data!$C$3:$C$127,0), MATCH('Table for manuscript'!O$1, data!$A$3:$AI$3,0))</f>
        <v>0</v>
      </c>
      <c r="P72" s="113">
        <f>INDEX(data!$A$3:$AI$127, MATCH('Table for manuscript'!$C72, data!$C$3:$C$127,0), MATCH('Table for manuscript'!P$1, data!$A$3:$AI$3,0))</f>
        <v>210</v>
      </c>
      <c r="Q72" s="20" t="str">
        <f>INDEX(data!$A$3:$AI$127, MATCH('Table for manuscript'!$C72, data!$C$3:$C$127,0), MATCH('Table for manuscript'!Q$1, data!$A$3:$AI$3,0))</f>
        <v>Inpatient treatment for severe acute malnutrition</v>
      </c>
    </row>
    <row r="73" spans="1:17">
      <c r="A73" s="91">
        <v>71</v>
      </c>
      <c r="B73" s="91" t="s">
        <v>684</v>
      </c>
      <c r="C73" s="91" t="s">
        <v>743</v>
      </c>
      <c r="D73" s="109">
        <f>INDEX(data!$A$3:$AI$127, MATCH('Table for manuscript'!$C73, data!$C$3:$C$127,0), MATCH('Table for manuscript'!D$1, data!$A$3:$AI$3,0))</f>
        <v>1.7563442453983451E-3</v>
      </c>
      <c r="E73" s="107">
        <f>INDEX(data!$A$3:$AI$127, MATCH('Table for manuscript'!$C73, data!$C$3:$C$127,0), MATCH('Table for manuscript'!E$1, data!$A$3:$AI$3,0))</f>
        <v>40.32468902454292</v>
      </c>
      <c r="F73" s="108">
        <f>INDEX(data!$A$3:$AI$127, MATCH('Table for manuscript'!$C73, data!$C$3:$C$127,0), MATCH('Table for manuscript'!F$1, data!$A$3:$AI$3,0))</f>
        <v>22959.444955164323</v>
      </c>
      <c r="G73" s="109" t="str">
        <f>INDEX(References!$A$2:$C$58,MATCH(INDEX(data!$A$3:$AI$127, MATCH('Table for manuscript'!$C73, data!$C$3:$C$127,0), MATCH('Table for manuscript'!G$1, data!$A$3:$AI$3,0)), References!$C$2:$C$58,0),2)</f>
        <v>[13]</v>
      </c>
      <c r="H73" s="110">
        <f>INDEX(data!$A$3:$AI$127, MATCH('Table for manuscript'!$C73, data!$C$3:$C$127,0), MATCH('Table for manuscript'!H$1, data!$A$3:$AI$3,0))/100</f>
        <v>0.5</v>
      </c>
      <c r="I73" s="112">
        <f>INDEX(data!$A$3:$AI$127, MATCH('Table for manuscript'!$C73, data!$C$3:$C$127,0), MATCH('Table for manuscript'!I$1, data!$A$3:$AI$3,0))</f>
        <v>3568525.3125</v>
      </c>
      <c r="J73" s="111">
        <f>INDEX(data!$A$3:$AI$127, MATCH('Table for manuscript'!$C73, data!$C$3:$C$127,0), MATCH('Table for manuscript'!J$1, data!$A$3:$AI$3,0))</f>
        <v>42.005363824688814</v>
      </c>
      <c r="K73" s="113">
        <f>INDEX(data!$A$3:$AI$127, MATCH('Table for manuscript'!$C73, data!$C$3:$C$127,0), MATCH('Table for manuscript'!K$1, data!$A$3:$AI$3,0))</f>
        <v>0</v>
      </c>
      <c r="L73" s="113">
        <f>INDEX(data!$A$3:$AI$127, MATCH('Table for manuscript'!$C73, data!$C$3:$C$127,0), MATCH('Table for manuscript'!L$1, data!$A$3:$AI$3,0))</f>
        <v>0</v>
      </c>
      <c r="M73" s="113">
        <f>INDEX(data!$A$3:$AI$127, MATCH('Table for manuscript'!$C73, data!$C$3:$C$127,0), MATCH('Table for manuscript'!M$1, data!$A$3:$AI$3,0))</f>
        <v>0</v>
      </c>
      <c r="N73" s="113">
        <f>INDEX(data!$A$3:$AI$127, MATCH('Table for manuscript'!$C73, data!$C$3:$C$127,0), MATCH('Table for manuscript'!N$1, data!$A$3:$AI$3,0))</f>
        <v>0</v>
      </c>
      <c r="O73" s="113">
        <f>INDEX(data!$A$3:$AI$127, MATCH('Table for manuscript'!$C73, data!$C$3:$C$127,0), MATCH('Table for manuscript'!O$1, data!$A$3:$AI$3,0))</f>
        <v>0</v>
      </c>
      <c r="P73" s="113">
        <f>INDEX(data!$A$3:$AI$127, MATCH('Table for manuscript'!$C73, data!$C$3:$C$127,0), MATCH('Table for manuscript'!P$1, data!$A$3:$AI$3,0))</f>
        <v>13</v>
      </c>
      <c r="Q73" s="20" t="str">
        <f>INDEX(data!$A$3:$AI$127, MATCH('Table for manuscript'!$C73, data!$C$3:$C$127,0), MATCH('Table for manuscript'!Q$1, data!$A$3:$AI$3,0))</f>
        <v>Provision of supplementary food and nutrition counselling with growth monitoring (95%)</v>
      </c>
    </row>
    <row r="74" spans="1:17">
      <c r="A74" s="91">
        <v>72</v>
      </c>
      <c r="B74" s="91" t="s">
        <v>684</v>
      </c>
      <c r="C74" s="91" t="s">
        <v>738</v>
      </c>
      <c r="D74" s="109">
        <f>INDEX(data!$A$3:$AI$127, MATCH('Table for manuscript'!$C74, data!$C$3:$C$127,0), MATCH('Table for manuscript'!D$1, data!$A$3:$AI$3,0))</f>
        <v>9.8983523247481182E-3</v>
      </c>
      <c r="E74" s="107">
        <f>INDEX(data!$A$3:$AI$127, MATCH('Table for manuscript'!$C74, data!$C$3:$C$127,0), MATCH('Table for manuscript'!E$1, data!$A$3:$AI$3,0))</f>
        <v>1.4200952018776074</v>
      </c>
      <c r="F74" s="108">
        <f>INDEX(data!$A$3:$AI$127, MATCH('Table for manuscript'!$C74, data!$C$3:$C$127,0), MATCH('Table for manuscript'!F$1, data!$A$3:$AI$3,0))</f>
        <v>143.4678374022966</v>
      </c>
      <c r="G74" s="109" t="str">
        <f>INDEX(References!$A$2:$C$58,MATCH(INDEX(data!$A$3:$AI$127, MATCH('Table for manuscript'!$C74, data!$C$3:$C$127,0), MATCH('Table for manuscript'!G$1, data!$A$3:$AI$3,0)), References!$C$2:$C$58,0),2)</f>
        <v>[13]</v>
      </c>
      <c r="H74" s="110">
        <f>INDEX(data!$A$3:$AI$127, MATCH('Table for manuscript'!$C74, data!$C$3:$C$127,0), MATCH('Table for manuscript'!H$1, data!$A$3:$AI$3,0))/100</f>
        <v>0.5</v>
      </c>
      <c r="I74" s="112">
        <f>INDEX(data!$A$3:$AI$127, MATCH('Table for manuscript'!$C74, data!$C$3:$C$127,0), MATCH('Table for manuscript'!I$1, data!$A$3:$AI$3,0))</f>
        <v>7598305.6875</v>
      </c>
      <c r="J74" s="111">
        <f>INDEX(data!$A$3:$AI$127, MATCH('Table for manuscript'!$C74, data!$C$3:$C$127,0), MATCH('Table for manuscript'!J$1, data!$A$3:$AI$3,0))</f>
        <v>9.9726790737935514E-2</v>
      </c>
      <c r="K74" s="113">
        <f>INDEX(data!$A$3:$AI$127, MATCH('Table for manuscript'!$C74, data!$C$3:$C$127,0), MATCH('Table for manuscript'!K$1, data!$A$3:$AI$3,0))</f>
        <v>5</v>
      </c>
      <c r="L74" s="113">
        <f>INDEX(data!$A$3:$AI$127, MATCH('Table for manuscript'!$C74, data!$C$3:$C$127,0), MATCH('Table for manuscript'!L$1, data!$A$3:$AI$3,0))</f>
        <v>3.5</v>
      </c>
      <c r="M74" s="113">
        <f>INDEX(data!$A$3:$AI$127, MATCH('Table for manuscript'!$C74, data!$C$3:$C$127,0), MATCH('Table for manuscript'!M$1, data!$A$3:$AI$3,0))</f>
        <v>0</v>
      </c>
      <c r="N74" s="113">
        <f>INDEX(data!$A$3:$AI$127, MATCH('Table for manuscript'!$C74, data!$C$3:$C$127,0), MATCH('Table for manuscript'!N$1, data!$A$3:$AI$3,0))</f>
        <v>0</v>
      </c>
      <c r="O74" s="113">
        <f>INDEX(data!$A$3:$AI$127, MATCH('Table for manuscript'!$C74, data!$C$3:$C$127,0), MATCH('Table for manuscript'!O$1, data!$A$3:$AI$3,0))</f>
        <v>0</v>
      </c>
      <c r="P74" s="113">
        <f>INDEX(data!$A$3:$AI$127, MATCH('Table for manuscript'!$C74, data!$C$3:$C$127,0), MATCH('Table for manuscript'!P$1, data!$A$3:$AI$3,0))</f>
        <v>0</v>
      </c>
      <c r="Q74" s="20" t="str">
        <f>INDEX(data!$A$3:$AI$127, MATCH('Table for manuscript'!$C74, data!$C$3:$C$127,0), MATCH('Table for manuscript'!Q$1, data!$A$3:$AI$3,0))</f>
        <v>Vitamin A supplementation (95%)</v>
      </c>
    </row>
    <row r="75" spans="1:17">
      <c r="A75" s="91">
        <v>73</v>
      </c>
      <c r="B75" s="91" t="s">
        <v>684</v>
      </c>
      <c r="C75" s="91" t="s">
        <v>731</v>
      </c>
      <c r="D75" s="109">
        <f>INDEX(data!$A$3:$AI$127, MATCH('Table for manuscript'!$C75, data!$C$3:$C$127,0), MATCH('Table for manuscript'!D$1, data!$A$3:$AI$3,0))</f>
        <v>1.3186902424854556E-2</v>
      </c>
      <c r="E75" s="107">
        <f>INDEX(data!$A$3:$AI$127, MATCH('Table for manuscript'!$C75, data!$C$3:$C$127,0), MATCH('Table for manuscript'!E$1, data!$A$3:$AI$3,0))</f>
        <v>0.1392435730475732</v>
      </c>
      <c r="F75" s="108">
        <f>INDEX(data!$A$3:$AI$127, MATCH('Table for manuscript'!$C75, data!$C$3:$C$127,0), MATCH('Table for manuscript'!F$1, data!$A$3:$AI$3,0))</f>
        <v>10.559232832809027</v>
      </c>
      <c r="G75" s="109" t="str">
        <f>INDEX(References!$A$2:$C$58,MATCH(INDEX(data!$A$3:$AI$127, MATCH('Table for manuscript'!$C75, data!$C$3:$C$127,0), MATCH('Table for manuscript'!G$1, data!$A$3:$AI$3,0)), References!$C$2:$C$58,0),2)</f>
        <v>[13]</v>
      </c>
      <c r="H75" s="110">
        <f>INDEX(data!$A$3:$AI$127, MATCH('Table for manuscript'!$C75, data!$C$3:$C$127,0), MATCH('Table for manuscript'!H$1, data!$A$3:$AI$3,0))/100</f>
        <v>0.95</v>
      </c>
      <c r="I75" s="112">
        <f>INDEX(data!$A$3:$AI$127, MATCH('Table for manuscript'!$C75, data!$C$3:$C$127,0), MATCH('Table for manuscript'!I$1, data!$A$3:$AI$3,0))</f>
        <v>7129300</v>
      </c>
      <c r="J75" s="111">
        <f>INDEX(data!$A$3:$AI$127, MATCH('Table for manuscript'!$C75, data!$C$3:$C$127,0), MATCH('Table for manuscript'!J$1, data!$A$3:$AI$3,0))</f>
        <v>2.1683918347081898E-2</v>
      </c>
      <c r="K75" s="113">
        <f>INDEX(data!$A$3:$AI$127, MATCH('Table for manuscript'!$C75, data!$C$3:$C$127,0), MATCH('Table for manuscript'!K$1, data!$A$3:$AI$3,0))</f>
        <v>0</v>
      </c>
      <c r="L75" s="113">
        <f>INDEX(data!$A$3:$AI$127, MATCH('Table for manuscript'!$C75, data!$C$3:$C$127,0), MATCH('Table for manuscript'!L$1, data!$A$3:$AI$3,0))</f>
        <v>0</v>
      </c>
      <c r="M75" s="113">
        <f>INDEX(data!$A$3:$AI$127, MATCH('Table for manuscript'!$C75, data!$C$3:$C$127,0), MATCH('Table for manuscript'!M$1, data!$A$3:$AI$3,0))</f>
        <v>0</v>
      </c>
      <c r="N75" s="113">
        <f>INDEX(data!$A$3:$AI$127, MATCH('Table for manuscript'!$C75, data!$C$3:$C$127,0), MATCH('Table for manuscript'!N$1, data!$A$3:$AI$3,0))</f>
        <v>0</v>
      </c>
      <c r="O75" s="113">
        <f>INDEX(data!$A$3:$AI$127, MATCH('Table for manuscript'!$C75, data!$C$3:$C$127,0), MATCH('Table for manuscript'!O$1, data!$A$3:$AI$3,0))</f>
        <v>0</v>
      </c>
      <c r="P75" s="113">
        <f>INDEX(data!$A$3:$AI$127, MATCH('Table for manuscript'!$C75, data!$C$3:$C$127,0), MATCH('Table for manuscript'!P$1, data!$A$3:$AI$3,0))</f>
        <v>0</v>
      </c>
      <c r="Q75" s="20" t="str">
        <f>INDEX(data!$A$3:$AI$127, MATCH('Table for manuscript'!$C75, data!$C$3:$C$127,0), MATCH('Table for manuscript'!Q$1, data!$A$3:$AI$3,0))</f>
        <v>Vitamin A fortification and Zinc fortification (95%)</v>
      </c>
    </row>
    <row r="76" spans="1:17">
      <c r="A76" s="91">
        <v>74</v>
      </c>
      <c r="B76" s="91" t="s">
        <v>684</v>
      </c>
      <c r="C76" s="91" t="s">
        <v>747</v>
      </c>
      <c r="D76" s="109">
        <f>INDEX(data!$A$3:$AI$127, MATCH('Table for manuscript'!$C76, data!$C$3:$C$127,0), MATCH('Table for manuscript'!D$1, data!$A$3:$AI$3,0))</f>
        <v>3.1963429381999127E-3</v>
      </c>
      <c r="E76" s="107">
        <f>INDEX(data!$A$3:$AI$127, MATCH('Table for manuscript'!$C76, data!$C$3:$C$127,0), MATCH('Table for manuscript'!E$1, data!$A$3:$AI$3,0))</f>
        <v>0.21585447068539632</v>
      </c>
      <c r="F76" s="108">
        <f>INDEX(data!$A$3:$AI$127, MATCH('Table for manuscript'!$C76, data!$C$3:$C$127,0), MATCH('Table for manuscript'!F$1, data!$A$3:$AI$3,0))</f>
        <v>67.531699463687488</v>
      </c>
      <c r="G76" s="109" t="str">
        <f>INDEX(References!$A$2:$C$58,MATCH(INDEX(data!$A$3:$AI$127, MATCH('Table for manuscript'!$C76, data!$C$3:$C$127,0), MATCH('Table for manuscript'!G$1, data!$A$3:$AI$3,0)), References!$C$2:$C$58,0),2)</f>
        <v>[13]</v>
      </c>
      <c r="H76" s="110">
        <f>INDEX(data!$A$3:$AI$127, MATCH('Table for manuscript'!$C76, data!$C$3:$C$127,0), MATCH('Table for manuscript'!H$1, data!$A$3:$AI$3,0))/100</f>
        <v>1</v>
      </c>
      <c r="I76" s="112">
        <f>INDEX(data!$A$3:$AI$127, MATCH('Table for manuscript'!$C76, data!$C$3:$C$127,0), MATCH('Table for manuscript'!I$1, data!$A$3:$AI$3,0))</f>
        <v>7598305.6875</v>
      </c>
      <c r="J76" s="111">
        <f>INDEX(data!$A$3:$AI$127, MATCH('Table for manuscript'!$C76, data!$C$3:$C$127,0), MATCH('Table for manuscript'!J$1, data!$A$3:$AI$3,0))</f>
        <v>14.560111447738583</v>
      </c>
      <c r="K76" s="113">
        <f>INDEX(data!$A$3:$AI$127, MATCH('Table for manuscript'!$C76, data!$C$3:$C$127,0), MATCH('Table for manuscript'!K$1, data!$A$3:$AI$3,0))</f>
        <v>5</v>
      </c>
      <c r="L76" s="113">
        <f>INDEX(data!$A$3:$AI$127, MATCH('Table for manuscript'!$C76, data!$C$3:$C$127,0), MATCH('Table for manuscript'!L$1, data!$A$3:$AI$3,0))</f>
        <v>3.5</v>
      </c>
      <c r="M76" s="113">
        <f>INDEX(data!$A$3:$AI$127, MATCH('Table for manuscript'!$C76, data!$C$3:$C$127,0), MATCH('Table for manuscript'!M$1, data!$A$3:$AI$3,0))</f>
        <v>0</v>
      </c>
      <c r="N76" s="113">
        <f>INDEX(data!$A$3:$AI$127, MATCH('Table for manuscript'!$C76, data!$C$3:$C$127,0), MATCH('Table for manuscript'!N$1, data!$A$3:$AI$3,0))</f>
        <v>0</v>
      </c>
      <c r="O76" s="113">
        <f>INDEX(data!$A$3:$AI$127, MATCH('Table for manuscript'!$C76, data!$C$3:$C$127,0), MATCH('Table for manuscript'!O$1, data!$A$3:$AI$3,0))</f>
        <v>0</v>
      </c>
      <c r="P76" s="113">
        <f>INDEX(data!$A$3:$AI$127, MATCH('Table for manuscript'!$C76, data!$C$3:$C$127,0), MATCH('Table for manuscript'!P$1, data!$A$3:$AI$3,0))</f>
        <v>0</v>
      </c>
      <c r="Q76" s="20" t="str">
        <f>INDEX(data!$A$3:$AI$127, MATCH('Table for manuscript'!$C76, data!$C$3:$C$127,0), MATCH('Table for manuscript'!Q$1, data!$A$3:$AI$3,0))</f>
        <v>Zinc  supplementation (95%)</v>
      </c>
    </row>
    <row r="77" spans="1:17">
      <c r="A77" s="91">
        <v>75</v>
      </c>
      <c r="B77" s="91" t="s">
        <v>103</v>
      </c>
      <c r="C77" s="91" t="s">
        <v>180</v>
      </c>
      <c r="D77" s="109">
        <f>INDEX(data!$A$3:$AI$127, MATCH('Table for manuscript'!$C77, data!$C$3:$C$127,0), MATCH('Table for manuscript'!D$1, data!$A$3:$AI$3,0))</f>
        <v>7.3</v>
      </c>
      <c r="E77" s="107">
        <f>INDEX(data!$A$3:$AI$127, MATCH('Table for manuscript'!$C77, data!$C$3:$C$127,0), MATCH('Table for manuscript'!E$1, data!$A$3:$AI$3,0))</f>
        <v>22.607013747593186</v>
      </c>
      <c r="F77" s="108">
        <f>INDEX(data!$A$3:$AI$127, MATCH('Table for manuscript'!$C77, data!$C$3:$C$127,0), MATCH('Table for manuscript'!F$1, data!$A$3:$AI$3,0))</f>
        <v>3.0968511983004365</v>
      </c>
      <c r="G77" s="109" t="str">
        <f>INDEX(References!$A$2:$C$58,MATCH(INDEX(data!$A$3:$AI$127, MATCH('Table for manuscript'!$C77, data!$C$3:$C$127,0), MATCH('Table for manuscript'!G$1, data!$A$3:$AI$3,0)), References!$C$2:$C$58,0),2)</f>
        <v>[11]</v>
      </c>
      <c r="H77" s="110">
        <f>INDEX(data!$A$3:$AI$127, MATCH('Table for manuscript'!$C77, data!$C$3:$C$127,0), MATCH('Table for manuscript'!H$1, data!$A$3:$AI$3,0))/100</f>
        <v>0.55021589999999998</v>
      </c>
      <c r="I77" s="112">
        <f>INDEX(data!$A$3:$AI$127, MATCH('Table for manuscript'!$C77, data!$C$3:$C$127,0), MATCH('Table for manuscript'!I$1, data!$A$3:$AI$3,0))</f>
        <v>1940088.7116311979</v>
      </c>
      <c r="J77" s="111">
        <f>INDEX(data!$A$3:$AI$127, MATCH('Table for manuscript'!$C77, data!$C$3:$C$127,0), MATCH('Table for manuscript'!J$1, data!$A$3:$AI$3,0))</f>
        <v>0.22937161869725167</v>
      </c>
      <c r="K77" s="113">
        <f>INDEX(data!$A$3:$AI$127, MATCH('Table for manuscript'!$C77, data!$C$3:$C$127,0), MATCH('Table for manuscript'!K$1, data!$A$3:$AI$3,0))</f>
        <v>0.5</v>
      </c>
      <c r="L77" s="113">
        <f>INDEX(data!$A$3:$AI$127, MATCH('Table for manuscript'!$C77, data!$C$3:$C$127,0), MATCH('Table for manuscript'!L$1, data!$A$3:$AI$3,0))</f>
        <v>0</v>
      </c>
      <c r="M77" s="113">
        <f>INDEX(data!$A$3:$AI$127, MATCH('Table for manuscript'!$C77, data!$C$3:$C$127,0), MATCH('Table for manuscript'!M$1, data!$A$3:$AI$3,0))</f>
        <v>0</v>
      </c>
      <c r="N77" s="113">
        <f>INDEX(data!$A$3:$AI$127, MATCH('Table for manuscript'!$C77, data!$C$3:$C$127,0), MATCH('Table for manuscript'!N$1, data!$A$3:$AI$3,0))</f>
        <v>0</v>
      </c>
      <c r="O77" s="113">
        <f>INDEX(data!$A$3:$AI$127, MATCH('Table for manuscript'!$C77, data!$C$3:$C$127,0), MATCH('Table for manuscript'!O$1, data!$A$3:$AI$3,0))</f>
        <v>0</v>
      </c>
      <c r="P77" s="113">
        <f>INDEX(data!$A$3:$AI$127, MATCH('Table for manuscript'!$C77, data!$C$3:$C$127,0), MATCH('Table for manuscript'!P$1, data!$A$3:$AI$3,0))</f>
        <v>0</v>
      </c>
      <c r="Q77" s="20" t="str">
        <f>INDEX(data!$A$3:$AI$127, MATCH('Table for manuscript'!$C77, data!$C$3:$C$127,0), MATCH('Table for manuscript'!Q$1, data!$A$3:$AI$3,0))</f>
        <v/>
      </c>
    </row>
    <row r="78" spans="1:17">
      <c r="A78" s="91">
        <v>76</v>
      </c>
      <c r="B78" s="91" t="s">
        <v>103</v>
      </c>
      <c r="C78" s="91" t="s">
        <v>217</v>
      </c>
      <c r="D78" s="109">
        <f>INDEX(data!$A$3:$AI$127, MATCH('Table for manuscript'!$C78, data!$C$3:$C$127,0), MATCH('Table for manuscript'!D$1, data!$A$3:$AI$3,0))</f>
        <v>1.26</v>
      </c>
      <c r="E78" s="107">
        <f>INDEX(data!$A$3:$AI$127, MATCH('Table for manuscript'!$C78, data!$C$3:$C$127,0), MATCH('Table for manuscript'!E$1, data!$A$3:$AI$3,0))</f>
        <v>55.361598645338042</v>
      </c>
      <c r="F78" s="108">
        <f>INDEX(data!$A$3:$AI$127, MATCH('Table for manuscript'!$C78, data!$C$3:$C$127,0), MATCH('Table for manuscript'!F$1, data!$A$3:$AI$3,0))</f>
        <v>43.937776702649238</v>
      </c>
      <c r="G78" s="109" t="str">
        <f>INDEX(References!$A$2:$C$58,MATCH(INDEX(data!$A$3:$AI$127, MATCH('Table for manuscript'!$C78, data!$C$3:$C$127,0), MATCH('Table for manuscript'!G$1, data!$A$3:$AI$3,0)), References!$C$2:$C$58,0),2)</f>
        <v>[36]</v>
      </c>
      <c r="H78" s="110">
        <f>INDEX(data!$A$3:$AI$127, MATCH('Table for manuscript'!$C78, data!$C$3:$C$127,0), MATCH('Table for manuscript'!H$1, data!$A$3:$AI$3,0))/100</f>
        <v>0.2</v>
      </c>
      <c r="I78" s="112">
        <f>INDEX(data!$A$3:$AI$127, MATCH('Table for manuscript'!$C78, data!$C$3:$C$127,0), MATCH('Table for manuscript'!I$1, data!$A$3:$AI$3,0))</f>
        <v>97004.435599999997</v>
      </c>
      <c r="J78" s="111">
        <f>INDEX(data!$A$3:$AI$127, MATCH('Table for manuscript'!$C78, data!$C$3:$C$127,0), MATCH('Table for manuscript'!J$1, data!$A$3:$AI$3,0))</f>
        <v>3.3907108850898076</v>
      </c>
      <c r="K78" s="113">
        <f>INDEX(data!$A$3:$AI$127, MATCH('Table for manuscript'!$C78, data!$C$3:$C$127,0), MATCH('Table for manuscript'!K$1, data!$A$3:$AI$3,0))</f>
        <v>0.1</v>
      </c>
      <c r="L78" s="113">
        <f>INDEX(data!$A$3:$AI$127, MATCH('Table for manuscript'!$C78, data!$C$3:$C$127,0), MATCH('Table for manuscript'!L$1, data!$A$3:$AI$3,0))</f>
        <v>0</v>
      </c>
      <c r="M78" s="113">
        <f>INDEX(data!$A$3:$AI$127, MATCH('Table for manuscript'!$C78, data!$C$3:$C$127,0), MATCH('Table for manuscript'!M$1, data!$A$3:$AI$3,0))</f>
        <v>0</v>
      </c>
      <c r="N78" s="113">
        <f>INDEX(data!$A$3:$AI$127, MATCH('Table for manuscript'!$C78, data!$C$3:$C$127,0), MATCH('Table for manuscript'!N$1, data!$A$3:$AI$3,0))</f>
        <v>0</v>
      </c>
      <c r="O78" s="113">
        <f>INDEX(data!$A$3:$AI$127, MATCH('Table for manuscript'!$C78, data!$C$3:$C$127,0), MATCH('Table for manuscript'!O$1, data!$A$3:$AI$3,0))</f>
        <v>0</v>
      </c>
      <c r="P78" s="113">
        <f>INDEX(data!$A$3:$AI$127, MATCH('Table for manuscript'!$C78, data!$C$3:$C$127,0), MATCH('Table for manuscript'!P$1, data!$A$3:$AI$3,0))</f>
        <v>0</v>
      </c>
      <c r="Q78" s="20" t="str">
        <f>INDEX(data!$A$3:$AI$127, MATCH('Table for manuscript'!$C78, data!$C$3:$C$127,0), MATCH('Table for manuscript'!Q$1, data!$A$3:$AI$3,0))</f>
        <v>Corticosteroids (50% coverage)</v>
      </c>
    </row>
    <row r="79" spans="1:17">
      <c r="A79" s="91">
        <v>77</v>
      </c>
      <c r="B79" s="91" t="s">
        <v>103</v>
      </c>
      <c r="C79" s="91" t="s">
        <v>220</v>
      </c>
      <c r="D79" s="109">
        <f>INDEX(data!$A$3:$AI$127, MATCH('Table for manuscript'!$C79, data!$C$3:$C$127,0), MATCH('Table for manuscript'!D$1, data!$A$3:$AI$3,0))</f>
        <v>0.79</v>
      </c>
      <c r="E79" s="107">
        <f>INDEX(data!$A$3:$AI$127, MATCH('Table for manuscript'!$C79, data!$C$3:$C$127,0), MATCH('Table for manuscript'!E$1, data!$A$3:$AI$3,0))</f>
        <v>55.289979500906817</v>
      </c>
      <c r="F79" s="108">
        <f>INDEX(data!$A$3:$AI$127, MATCH('Table for manuscript'!$C79, data!$C$3:$C$127,0), MATCH('Table for manuscript'!F$1, data!$A$3:$AI$3,0))</f>
        <v>69.987315823932676</v>
      </c>
      <c r="G79" s="109" t="str">
        <f>INDEX(References!$A$2:$C$58,MATCH(INDEX(data!$A$3:$AI$127, MATCH('Table for manuscript'!$C79, data!$C$3:$C$127,0), MATCH('Table for manuscript'!G$1, data!$A$3:$AI$3,0)), References!$C$2:$C$58,0),2)</f>
        <v>[36]</v>
      </c>
      <c r="H79" s="110">
        <f>INDEX(data!$A$3:$AI$127, MATCH('Table for manuscript'!$C79, data!$C$3:$C$127,0), MATCH('Table for manuscript'!H$1, data!$A$3:$AI$3,0))/100</f>
        <v>0.55021589999999998</v>
      </c>
      <c r="I79" s="112">
        <f>INDEX(data!$A$3:$AI$127, MATCH('Table for manuscript'!$C79, data!$C$3:$C$127,0), MATCH('Table for manuscript'!I$1, data!$A$3:$AI$3,0))</f>
        <v>90537.53788285653</v>
      </c>
      <c r="J79" s="111">
        <f>INDEX(data!$A$3:$AI$127, MATCH('Table for manuscript'!$C79, data!$C$3:$C$127,0), MATCH('Table for manuscript'!J$1, data!$A$3:$AI$3,0))</f>
        <v>0.89355204501190211</v>
      </c>
      <c r="K79" s="113">
        <f>INDEX(data!$A$3:$AI$127, MATCH('Table for manuscript'!$C79, data!$C$3:$C$127,0), MATCH('Table for manuscript'!K$1, data!$A$3:$AI$3,0))</f>
        <v>0.3</v>
      </c>
      <c r="L79" s="113">
        <f>INDEX(data!$A$3:$AI$127, MATCH('Table for manuscript'!$C79, data!$C$3:$C$127,0), MATCH('Table for manuscript'!L$1, data!$A$3:$AI$3,0))</f>
        <v>0</v>
      </c>
      <c r="M79" s="113">
        <f>INDEX(data!$A$3:$AI$127, MATCH('Table for manuscript'!$C79, data!$C$3:$C$127,0), MATCH('Table for manuscript'!M$1, data!$A$3:$AI$3,0))</f>
        <v>0</v>
      </c>
      <c r="N79" s="113">
        <f>INDEX(data!$A$3:$AI$127, MATCH('Table for manuscript'!$C79, data!$C$3:$C$127,0), MATCH('Table for manuscript'!N$1, data!$A$3:$AI$3,0))</f>
        <v>0</v>
      </c>
      <c r="O79" s="113">
        <f>INDEX(data!$A$3:$AI$127, MATCH('Table for manuscript'!$C79, data!$C$3:$C$127,0), MATCH('Table for manuscript'!O$1, data!$A$3:$AI$3,0))</f>
        <v>0</v>
      </c>
      <c r="P79" s="113">
        <f>INDEX(data!$A$3:$AI$127, MATCH('Table for manuscript'!$C79, data!$C$3:$C$127,0), MATCH('Table for manuscript'!P$1, data!$A$3:$AI$3,0))</f>
        <v>0</v>
      </c>
      <c r="Q79" s="20" t="str">
        <f>INDEX(data!$A$3:$AI$127, MATCH('Table for manuscript'!$C79, data!$C$3:$C$127,0), MATCH('Table for manuscript'!Q$1, data!$A$3:$AI$3,0))</f>
        <v>Antibiotics for pPROM (95%)</v>
      </c>
    </row>
    <row r="80" spans="1:17">
      <c r="A80" s="91">
        <v>78</v>
      </c>
      <c r="B80" s="91" t="s">
        <v>103</v>
      </c>
      <c r="C80" s="91" t="s">
        <v>134</v>
      </c>
      <c r="D80" s="109">
        <f>INDEX(data!$A$3:$AI$127, MATCH('Table for manuscript'!$C80, data!$C$3:$C$127,0), MATCH('Table for manuscript'!D$1, data!$A$3:$AI$3,0))</f>
        <v>8.0650027498696417E-2</v>
      </c>
      <c r="E80" s="107">
        <f>INDEX(data!$A$3:$AI$127, MATCH('Table for manuscript'!$C80, data!$C$3:$C$127,0), MATCH('Table for manuscript'!E$1, data!$A$3:$AI$3,0))</f>
        <v>2.0934393924194015</v>
      </c>
      <c r="F80" s="108">
        <f>INDEX(data!$A$3:$AI$127, MATCH('Table for manuscript'!$C80, data!$C$3:$C$127,0), MATCH('Table for manuscript'!F$1, data!$A$3:$AI$3,0))</f>
        <v>25.957082190123725</v>
      </c>
      <c r="G80" s="109" t="str">
        <f>INDEX(References!$A$2:$C$58,MATCH(INDEX(data!$A$3:$AI$127, MATCH('Table for manuscript'!$C80, data!$C$3:$C$127,0), MATCH('Table for manuscript'!G$1, data!$A$3:$AI$3,0)), References!$C$2:$C$58,0),2)</f>
        <v>[37]</v>
      </c>
      <c r="H80" s="110">
        <f>INDEX(data!$A$3:$AI$127, MATCH('Table for manuscript'!$C80, data!$C$3:$C$127,0), MATCH('Table for manuscript'!H$1, data!$A$3:$AI$3,0))/100</f>
        <v>1</v>
      </c>
      <c r="I80" s="112">
        <f>INDEX(data!$A$3:$AI$127, MATCH('Table for manuscript'!$C80, data!$C$3:$C$127,0), MATCH('Table for manuscript'!I$1, data!$A$3:$AI$3,0))</f>
        <v>2573730.4292299999</v>
      </c>
      <c r="J80" s="111">
        <f>INDEX(data!$A$3:$AI$127, MATCH('Table for manuscript'!$C80, data!$C$3:$C$127,0), MATCH('Table for manuscript'!J$1, data!$A$3:$AI$3,0))</f>
        <v>38.911173166152594</v>
      </c>
      <c r="K80" s="113">
        <f>INDEX(data!$A$3:$AI$127, MATCH('Table for manuscript'!$C80, data!$C$3:$C$127,0), MATCH('Table for manuscript'!K$1, data!$A$3:$AI$3,0))</f>
        <v>3</v>
      </c>
      <c r="L80" s="113">
        <f>INDEX(data!$A$3:$AI$127, MATCH('Table for manuscript'!$C80, data!$C$3:$C$127,0), MATCH('Table for manuscript'!L$1, data!$A$3:$AI$3,0))</f>
        <v>30</v>
      </c>
      <c r="M80" s="113">
        <f>INDEX(data!$A$3:$AI$127, MATCH('Table for manuscript'!$C80, data!$C$3:$C$127,0), MATCH('Table for manuscript'!M$1, data!$A$3:$AI$3,0))</f>
        <v>0</v>
      </c>
      <c r="N80" s="113">
        <f>INDEX(data!$A$3:$AI$127, MATCH('Table for manuscript'!$C80, data!$C$3:$C$127,0), MATCH('Table for manuscript'!N$1, data!$A$3:$AI$3,0))</f>
        <v>0</v>
      </c>
      <c r="O80" s="113">
        <f>INDEX(data!$A$3:$AI$127, MATCH('Table for manuscript'!$C80, data!$C$3:$C$127,0), MATCH('Table for manuscript'!O$1, data!$A$3:$AI$3,0))</f>
        <v>0</v>
      </c>
      <c r="P80" s="113">
        <f>INDEX(data!$A$3:$AI$127, MATCH('Table for manuscript'!$C80, data!$C$3:$C$127,0), MATCH('Table for manuscript'!P$1, data!$A$3:$AI$3,0))</f>
        <v>0</v>
      </c>
      <c r="Q80" s="20" t="str">
        <f>INDEX(data!$A$3:$AI$127, MATCH('Table for manuscript'!$C80, data!$C$3:$C$127,0), MATCH('Table for manuscript'!Q$1, data!$A$3:$AI$3,0))</f>
        <v>Universal ANC (95%)</v>
      </c>
    </row>
    <row r="81" spans="1:17">
      <c r="A81" s="91">
        <v>79</v>
      </c>
      <c r="B81" s="91" t="s">
        <v>103</v>
      </c>
      <c r="C81" s="91" t="s">
        <v>335</v>
      </c>
      <c r="D81" s="109">
        <f>INDEX(data!$A$3:$AI$127, MATCH('Table for manuscript'!$C81, data!$C$3:$C$127,0), MATCH('Table for manuscript'!D$1, data!$A$3:$AI$3,0))</f>
        <v>9.3400000000000004E-4</v>
      </c>
      <c r="E81" s="107">
        <f>INDEX(data!$A$3:$AI$127, MATCH('Table for manuscript'!$C81, data!$C$3:$C$127,0), MATCH('Table for manuscript'!E$1, data!$A$3:$AI$3,0))</f>
        <v>0.32863790050470698</v>
      </c>
      <c r="F81" s="108">
        <f>INDEX(data!$A$3:$AI$127, MATCH('Table for manuscript'!$C81, data!$C$3:$C$127,0), MATCH('Table for manuscript'!F$1, data!$A$3:$AI$3,0))</f>
        <v>351.86070717848713</v>
      </c>
      <c r="G81" s="109" t="str">
        <f>INDEX(References!$A$2:$C$58,MATCH(INDEX(data!$A$3:$AI$127, MATCH('Table for manuscript'!$C81, data!$C$3:$C$127,0), MATCH('Table for manuscript'!G$1, data!$A$3:$AI$3,0)), References!$C$2:$C$58,0),2)</f>
        <v>[25]</v>
      </c>
      <c r="H81" s="110">
        <f>INDEX(data!$A$3:$AI$127, MATCH('Table for manuscript'!$C81, data!$C$3:$C$127,0), MATCH('Table for manuscript'!H$1, data!$A$3:$AI$3,0))/100</f>
        <v>0.7</v>
      </c>
      <c r="I81" s="112">
        <f>INDEX(data!$A$3:$AI$127, MATCH('Table for manuscript'!$C81, data!$C$3:$C$127,0), MATCH('Table for manuscript'!I$1, data!$A$3:$AI$3,0))</f>
        <v>4241284.209871429</v>
      </c>
      <c r="J81" s="111">
        <f>INDEX(data!$A$3:$AI$127, MATCH('Table for manuscript'!$C81, data!$C$3:$C$127,0), MATCH('Table for manuscript'!J$1, data!$A$3:$AI$3,0))</f>
        <v>0.3769672689893962</v>
      </c>
      <c r="K81" s="113">
        <f>INDEX(data!$A$3:$AI$127, MATCH('Table for manuscript'!$C81, data!$C$3:$C$127,0), MATCH('Table for manuscript'!K$1, data!$A$3:$AI$3,0))</f>
        <v>3.5</v>
      </c>
      <c r="L81" s="113">
        <f>INDEX(data!$A$3:$AI$127, MATCH('Table for manuscript'!$C81, data!$C$3:$C$127,0), MATCH('Table for manuscript'!L$1, data!$A$3:$AI$3,0))</f>
        <v>1</v>
      </c>
      <c r="M81" s="113">
        <f>INDEX(data!$A$3:$AI$127, MATCH('Table for manuscript'!$C81, data!$C$3:$C$127,0), MATCH('Table for manuscript'!M$1, data!$A$3:$AI$3,0))</f>
        <v>0</v>
      </c>
      <c r="N81" s="113">
        <f>INDEX(data!$A$3:$AI$127, MATCH('Table for manuscript'!$C81, data!$C$3:$C$127,0), MATCH('Table for manuscript'!N$1, data!$A$3:$AI$3,0))</f>
        <v>0</v>
      </c>
      <c r="O81" s="113">
        <f>INDEX(data!$A$3:$AI$127, MATCH('Table for manuscript'!$C81, data!$C$3:$C$127,0), MATCH('Table for manuscript'!O$1, data!$A$3:$AI$3,0))</f>
        <v>0</v>
      </c>
      <c r="P81" s="113">
        <f>INDEX(data!$A$3:$AI$127, MATCH('Table for manuscript'!$C81, data!$C$3:$C$127,0), MATCH('Table for manuscript'!P$1, data!$A$3:$AI$3,0))</f>
        <v>0</v>
      </c>
      <c r="Q81" s="20" t="str">
        <f>INDEX(data!$A$3:$AI$127, MATCH('Table for manuscript'!$C81, data!$C$3:$C$127,0), MATCH('Table for manuscript'!Q$1, data!$A$3:$AI$3,0))</f>
        <v>Smear test for detection of cervical cancer every five years for ages 20-65 + HPV vaccine from age 12 + cancer treatment</v>
      </c>
    </row>
    <row r="82" spans="1:17">
      <c r="A82" s="91">
        <v>80</v>
      </c>
      <c r="B82" s="91" t="s">
        <v>103</v>
      </c>
      <c r="C82" s="91" t="s">
        <v>120</v>
      </c>
      <c r="D82" s="109" t="e">
        <f>INDEX(data!$A$3:$AI$127, MATCH('Table for manuscript'!$C82, data!$C$3:$C$127,0), MATCH('Table for manuscript'!D$1, data!$A$3:$AI$3,0))</f>
        <v>#N/A</v>
      </c>
      <c r="E82" s="107" t="e">
        <f>INDEX(data!$A$3:$AI$127, MATCH('Table for manuscript'!$C82, data!$C$3:$C$127,0), MATCH('Table for manuscript'!E$1, data!$A$3:$AI$3,0))</f>
        <v>#N/A</v>
      </c>
      <c r="F82" s="108" t="e">
        <f>INDEX(data!$A$3:$AI$127, MATCH('Table for manuscript'!$C82, data!$C$3:$C$127,0), MATCH('Table for manuscript'!F$1, data!$A$3:$AI$3,0))</f>
        <v>#N/A</v>
      </c>
      <c r="G82" s="109" t="e">
        <f>INDEX(References!$A$2:$C$58,MATCH(INDEX(data!$A$3:$AI$127, MATCH('Table for manuscript'!$C82, data!$C$3:$C$127,0), MATCH('Table for manuscript'!G$1, data!$A$3:$AI$3,0)), References!$C$2:$C$58,0),2)</f>
        <v>#N/A</v>
      </c>
      <c r="H82" s="110" t="e">
        <f>INDEX(data!$A$3:$AI$127, MATCH('Table for manuscript'!$C82, data!$C$3:$C$127,0), MATCH('Table for manuscript'!H$1, data!$A$3:$AI$3,0))/100</f>
        <v>#N/A</v>
      </c>
      <c r="I82" s="112" t="e">
        <f>INDEX(data!$A$3:$AI$127, MATCH('Table for manuscript'!$C82, data!$C$3:$C$127,0), MATCH('Table for manuscript'!I$1, data!$A$3:$AI$3,0))</f>
        <v>#N/A</v>
      </c>
      <c r="J82" s="111" t="e">
        <f>INDEX(data!$A$3:$AI$127, MATCH('Table for manuscript'!$C82, data!$C$3:$C$127,0), MATCH('Table for manuscript'!J$1, data!$A$3:$AI$3,0))</f>
        <v>#N/A</v>
      </c>
      <c r="K82" s="113" t="e">
        <f>INDEX(data!$A$3:$AI$127, MATCH('Table for manuscript'!$C82, data!$C$3:$C$127,0), MATCH('Table for manuscript'!K$1, data!$A$3:$AI$3,0))</f>
        <v>#N/A</v>
      </c>
      <c r="L82" s="113" t="e">
        <f>INDEX(data!$A$3:$AI$127, MATCH('Table for manuscript'!$C82, data!$C$3:$C$127,0), MATCH('Table for manuscript'!L$1, data!$A$3:$AI$3,0))</f>
        <v>#N/A</v>
      </c>
      <c r="M82" s="113" t="e">
        <f>INDEX(data!$A$3:$AI$127, MATCH('Table for manuscript'!$C82, data!$C$3:$C$127,0), MATCH('Table for manuscript'!M$1, data!$A$3:$AI$3,0))</f>
        <v>#N/A</v>
      </c>
      <c r="N82" s="113" t="e">
        <f>INDEX(data!$A$3:$AI$127, MATCH('Table for manuscript'!$C82, data!$C$3:$C$127,0), MATCH('Table for manuscript'!N$1, data!$A$3:$AI$3,0))</f>
        <v>#N/A</v>
      </c>
      <c r="O82" s="113" t="e">
        <f>INDEX(data!$A$3:$AI$127, MATCH('Table for manuscript'!$C82, data!$C$3:$C$127,0), MATCH('Table for manuscript'!O$1, data!$A$3:$AI$3,0))</f>
        <v>#N/A</v>
      </c>
      <c r="P82" s="113" t="e">
        <f>INDEX(data!$A$3:$AI$127, MATCH('Table for manuscript'!$C82, data!$C$3:$C$127,0), MATCH('Table for manuscript'!P$1, data!$A$3:$AI$3,0))</f>
        <v>#N/A</v>
      </c>
      <c r="Q82" s="109" t="e">
        <f>INDEX(data!$A$3:$AI$127, MATCH('Table for manuscript'!$C82, data!$C$3:$C$127,0), MATCH('Table for manuscript'!Q$1, data!$A$3:$AI$3,0))</f>
        <v>#N/A</v>
      </c>
    </row>
    <row r="83" spans="1:17">
      <c r="A83" s="91">
        <v>81</v>
      </c>
      <c r="B83" s="91" t="s">
        <v>103</v>
      </c>
      <c r="C83" s="91" t="s">
        <v>105</v>
      </c>
      <c r="D83" s="109" t="e">
        <f>INDEX(data!$A$3:$AI$127, MATCH('Table for manuscript'!$C83, data!$C$3:$C$127,0), MATCH('Table for manuscript'!D$1, data!$A$3:$AI$3,0))</f>
        <v>#N/A</v>
      </c>
      <c r="E83" s="107" t="e">
        <f>INDEX(data!$A$3:$AI$127, MATCH('Table for manuscript'!$C83, data!$C$3:$C$127,0), MATCH('Table for manuscript'!E$1, data!$A$3:$AI$3,0))</f>
        <v>#N/A</v>
      </c>
      <c r="F83" s="108" t="e">
        <f>INDEX(data!$A$3:$AI$127, MATCH('Table for manuscript'!$C83, data!$C$3:$C$127,0), MATCH('Table for manuscript'!F$1, data!$A$3:$AI$3,0))</f>
        <v>#N/A</v>
      </c>
      <c r="G83" s="109" t="e">
        <f>INDEX(References!$A$2:$C$58,MATCH(INDEX(data!$A$3:$AI$127, MATCH('Table for manuscript'!$C83, data!$C$3:$C$127,0), MATCH('Table for manuscript'!G$1, data!$A$3:$AI$3,0)), References!$C$2:$C$58,0),2)</f>
        <v>#N/A</v>
      </c>
      <c r="H83" s="110" t="e">
        <f>INDEX(data!$A$3:$AI$127, MATCH('Table for manuscript'!$C83, data!$C$3:$C$127,0), MATCH('Table for manuscript'!H$1, data!$A$3:$AI$3,0))/100</f>
        <v>#N/A</v>
      </c>
      <c r="I83" s="112" t="e">
        <f>INDEX(data!$A$3:$AI$127, MATCH('Table for manuscript'!$C83, data!$C$3:$C$127,0), MATCH('Table for manuscript'!I$1, data!$A$3:$AI$3,0))</f>
        <v>#N/A</v>
      </c>
      <c r="J83" s="111" t="e">
        <f>INDEX(data!$A$3:$AI$127, MATCH('Table for manuscript'!$C83, data!$C$3:$C$127,0), MATCH('Table for manuscript'!J$1, data!$A$3:$AI$3,0))</f>
        <v>#N/A</v>
      </c>
      <c r="K83" s="113" t="e">
        <f>INDEX(data!$A$3:$AI$127, MATCH('Table for manuscript'!$C83, data!$C$3:$C$127,0), MATCH('Table for manuscript'!K$1, data!$A$3:$AI$3,0))</f>
        <v>#N/A</v>
      </c>
      <c r="L83" s="113" t="e">
        <f>INDEX(data!$A$3:$AI$127, MATCH('Table for manuscript'!$C83, data!$C$3:$C$127,0), MATCH('Table for manuscript'!L$1, data!$A$3:$AI$3,0))</f>
        <v>#N/A</v>
      </c>
      <c r="M83" s="113" t="e">
        <f>INDEX(data!$A$3:$AI$127, MATCH('Table for manuscript'!$C83, data!$C$3:$C$127,0), MATCH('Table for manuscript'!M$1, data!$A$3:$AI$3,0))</f>
        <v>#N/A</v>
      </c>
      <c r="N83" s="113" t="e">
        <f>INDEX(data!$A$3:$AI$127, MATCH('Table for manuscript'!$C83, data!$C$3:$C$127,0), MATCH('Table for manuscript'!N$1, data!$A$3:$AI$3,0))</f>
        <v>#N/A</v>
      </c>
      <c r="O83" s="113" t="e">
        <f>INDEX(data!$A$3:$AI$127, MATCH('Table for manuscript'!$C83, data!$C$3:$C$127,0), MATCH('Table for manuscript'!O$1, data!$A$3:$AI$3,0))</f>
        <v>#N/A</v>
      </c>
      <c r="P83" s="113" t="e">
        <f>INDEX(data!$A$3:$AI$127, MATCH('Table for manuscript'!$C83, data!$C$3:$C$127,0), MATCH('Table for manuscript'!P$1, data!$A$3:$AI$3,0))</f>
        <v>#N/A</v>
      </c>
      <c r="Q83" s="109" t="e">
        <f>INDEX(data!$A$3:$AI$127, MATCH('Table for manuscript'!$C83, data!$C$3:$C$127,0), MATCH('Table for manuscript'!Q$1, data!$A$3:$AI$3,0))</f>
        <v>#N/A</v>
      </c>
    </row>
    <row r="84" spans="1:17">
      <c r="A84" s="91">
        <v>82</v>
      </c>
      <c r="B84" s="91" t="s">
        <v>103</v>
      </c>
      <c r="C84" s="91" t="s">
        <v>254</v>
      </c>
      <c r="D84" s="109">
        <f>INDEX(data!$A$3:$AI$127, MATCH('Table for manuscript'!$C84, data!$C$3:$C$127,0), MATCH('Table for manuscript'!D$1, data!$A$3:$AI$3,0))</f>
        <v>1.18</v>
      </c>
      <c r="E84" s="107">
        <f>INDEX(data!$A$3:$AI$127, MATCH('Table for manuscript'!$C84, data!$C$3:$C$127,0), MATCH('Table for manuscript'!E$1, data!$A$3:$AI$3,0))</f>
        <v>22.713171631667226</v>
      </c>
      <c r="F84" s="108">
        <f>INDEX(data!$A$3:$AI$127, MATCH('Table for manuscript'!$C84, data!$C$3:$C$127,0), MATCH('Table for manuscript'!F$1, data!$A$3:$AI$3,0))</f>
        <v>19.248450535311211</v>
      </c>
      <c r="G84" s="109" t="str">
        <f>INDEX(References!$A$2:$C$58,MATCH(INDEX(data!$A$3:$AI$127, MATCH('Table for manuscript'!$C84, data!$C$3:$C$127,0), MATCH('Table for manuscript'!G$1, data!$A$3:$AI$3,0)), References!$C$2:$C$58,0),2)</f>
        <v>[11]</v>
      </c>
      <c r="H84" s="110">
        <f>INDEX(data!$A$3:$AI$127, MATCH('Table for manuscript'!$C84, data!$C$3:$C$127,0), MATCH('Table for manuscript'!H$1, data!$A$3:$AI$3,0))/100</f>
        <v>0.2</v>
      </c>
      <c r="I84" s="112">
        <f>INDEX(data!$A$3:$AI$127, MATCH('Table for manuscript'!$C84, data!$C$3:$C$127,0), MATCH('Table for manuscript'!I$1, data!$A$3:$AI$3,0))</f>
        <v>1900140.7225500001</v>
      </c>
      <c r="J84" s="111">
        <f>INDEX(data!$A$3:$AI$127, MATCH('Table for manuscript'!$C84, data!$C$3:$C$127,0), MATCH('Table for manuscript'!J$1, data!$A$3:$AI$3,0))</f>
        <v>0.41885252109932913</v>
      </c>
      <c r="K84" s="113">
        <f>INDEX(data!$A$3:$AI$127, MATCH('Table for manuscript'!$C84, data!$C$3:$C$127,0), MATCH('Table for manuscript'!K$1, data!$A$3:$AI$3,0))</f>
        <v>0.5</v>
      </c>
      <c r="L84" s="113">
        <f>INDEX(data!$A$3:$AI$127, MATCH('Table for manuscript'!$C84, data!$C$3:$C$127,0), MATCH('Table for manuscript'!L$1, data!$A$3:$AI$3,0))</f>
        <v>0.5</v>
      </c>
      <c r="M84" s="113">
        <f>INDEX(data!$A$3:$AI$127, MATCH('Table for manuscript'!$C84, data!$C$3:$C$127,0), MATCH('Table for manuscript'!M$1, data!$A$3:$AI$3,0))</f>
        <v>0</v>
      </c>
      <c r="N84" s="113">
        <f>INDEX(data!$A$3:$AI$127, MATCH('Table for manuscript'!$C84, data!$C$3:$C$127,0), MATCH('Table for manuscript'!N$1, data!$A$3:$AI$3,0))</f>
        <v>0</v>
      </c>
      <c r="O84" s="113">
        <f>INDEX(data!$A$3:$AI$127, MATCH('Table for manuscript'!$C84, data!$C$3:$C$127,0), MATCH('Table for manuscript'!O$1, data!$A$3:$AI$3,0))</f>
        <v>0</v>
      </c>
      <c r="P84" s="113">
        <f>INDEX(data!$A$3:$AI$127, MATCH('Table for manuscript'!$C84, data!$C$3:$C$127,0), MATCH('Table for manuscript'!P$1, data!$A$3:$AI$3,0))</f>
        <v>0</v>
      </c>
      <c r="Q84" s="20" t="str">
        <f>INDEX(data!$A$3:$AI$127, MATCH('Table for manuscript'!$C84, data!$C$3:$C$127,0), MATCH('Table for manuscript'!Q$1, data!$A$3:$AI$3,0))</f>
        <v/>
      </c>
    </row>
    <row r="85" spans="1:17">
      <c r="A85" s="91">
        <v>83</v>
      </c>
      <c r="B85" s="91" t="s">
        <v>103</v>
      </c>
      <c r="C85" s="91" t="s">
        <v>212</v>
      </c>
      <c r="D85" s="109">
        <f>INDEX(data!$A$3:$AI$127, MATCH('Table for manuscript'!$C85, data!$C$3:$C$127,0), MATCH('Table for manuscript'!D$1, data!$A$3:$AI$3,0))</f>
        <v>0.28671155539976773</v>
      </c>
      <c r="E85" s="107">
        <f>INDEX(data!$A$3:$AI$127, MATCH('Table for manuscript'!$C85, data!$C$3:$C$127,0), MATCH('Table for manuscript'!E$1, data!$A$3:$AI$3,0))</f>
        <v>1.3793177143761732</v>
      </c>
      <c r="F85" s="108">
        <f>INDEX(data!$A$3:$AI$127, MATCH('Table for manuscript'!$C85, data!$C$3:$C$127,0), MATCH('Table for manuscript'!F$1, data!$A$3:$AI$3,0))</f>
        <v>4.810820102639263</v>
      </c>
      <c r="G85" s="109" t="str">
        <f>INDEX(References!$A$2:$C$58,MATCH(INDEX(data!$A$3:$AI$127, MATCH('Table for manuscript'!$C85, data!$C$3:$C$127,0), MATCH('Table for manuscript'!G$1, data!$A$3:$AI$3,0)), References!$C$2:$C$58,0),2)</f>
        <v>[38]</v>
      </c>
      <c r="H85" s="110">
        <f>INDEX(data!$A$3:$AI$127, MATCH('Table for manuscript'!$C85, data!$C$3:$C$127,0), MATCH('Table for manuscript'!H$1, data!$A$3:$AI$3,0))/100</f>
        <v>0.7579612</v>
      </c>
      <c r="I85" s="112">
        <f>INDEX(data!$A$3:$AI$127, MATCH('Table for manuscript'!$C85, data!$C$3:$C$127,0), MATCH('Table for manuscript'!I$1, data!$A$3:$AI$3,0))</f>
        <v>1940088.7116253446</v>
      </c>
      <c r="J85" s="111">
        <f>INDEX(data!$A$3:$AI$127, MATCH('Table for manuscript'!$C85, data!$C$3:$C$127,0), MATCH('Table for manuscript'!J$1, data!$A$3:$AI$3,0))</f>
        <v>1.3662570331097166</v>
      </c>
      <c r="K85" s="113">
        <f>INDEX(data!$A$3:$AI$127, MATCH('Table for manuscript'!$C85, data!$C$3:$C$127,0), MATCH('Table for manuscript'!K$1, data!$A$3:$AI$3,0))</f>
        <v>0.1</v>
      </c>
      <c r="L85" s="113">
        <f>INDEX(data!$A$3:$AI$127, MATCH('Table for manuscript'!$C85, data!$C$3:$C$127,0), MATCH('Table for manuscript'!L$1, data!$A$3:$AI$3,0))</f>
        <v>0</v>
      </c>
      <c r="M85" s="113">
        <f>INDEX(data!$A$3:$AI$127, MATCH('Table for manuscript'!$C85, data!$C$3:$C$127,0), MATCH('Table for manuscript'!M$1, data!$A$3:$AI$3,0))</f>
        <v>0</v>
      </c>
      <c r="N85" s="113">
        <f>INDEX(data!$A$3:$AI$127, MATCH('Table for manuscript'!$C85, data!$C$3:$C$127,0), MATCH('Table for manuscript'!N$1, data!$A$3:$AI$3,0))</f>
        <v>0</v>
      </c>
      <c r="O85" s="113">
        <f>INDEX(data!$A$3:$AI$127, MATCH('Table for manuscript'!$C85, data!$C$3:$C$127,0), MATCH('Table for manuscript'!O$1, data!$A$3:$AI$3,0))</f>
        <v>0</v>
      </c>
      <c r="P85" s="113">
        <f>INDEX(data!$A$3:$AI$127, MATCH('Table for manuscript'!$C85, data!$C$3:$C$127,0), MATCH('Table for manuscript'!P$1, data!$A$3:$AI$3,0))</f>
        <v>0</v>
      </c>
      <c r="Q85" s="20" t="str">
        <f>INDEX(data!$A$3:$AI$127, MATCH('Table for manuscript'!$C85, data!$C$3:$C$127,0), MATCH('Table for manuscript'!Q$1, data!$A$3:$AI$3,0))</f>
        <v>Community newborn care package (95%)</v>
      </c>
    </row>
    <row r="86" spans="1:17">
      <c r="A86" s="91">
        <v>84</v>
      </c>
      <c r="B86" s="91" t="s">
        <v>103</v>
      </c>
      <c r="C86" s="91" t="s">
        <v>614</v>
      </c>
      <c r="D86" s="109">
        <f>INDEX(data!$A$3:$AI$127, MATCH('Table for manuscript'!$C86, data!$C$3:$C$127,0), MATCH('Table for manuscript'!D$1, data!$A$3:$AI$3,0))</f>
        <v>2.280089931692578E-3</v>
      </c>
      <c r="E86" s="107">
        <f>INDEX(data!$A$3:$AI$127, MATCH('Table for manuscript'!$C86, data!$C$3:$C$127,0), MATCH('Table for manuscript'!E$1, data!$A$3:$AI$3,0))</f>
        <v>0.41298912918336167</v>
      </c>
      <c r="F86" s="108">
        <f>INDEX(data!$A$3:$AI$127, MATCH('Table for manuscript'!$C86, data!$C$3:$C$127,0), MATCH('Table for manuscript'!F$1, data!$A$3:$AI$3,0))</f>
        <v>181.12843859487054</v>
      </c>
      <c r="G86" s="109" t="str">
        <f>INDEX(References!$A$2:$C$58,MATCH(INDEX(data!$A$3:$AI$127, MATCH('Table for manuscript'!$C86, data!$C$3:$C$127,0), MATCH('Table for manuscript'!G$1, data!$A$3:$AI$3,0)), References!$C$2:$C$58,0),2)</f>
        <v>[39]</v>
      </c>
      <c r="H86" s="110">
        <f>INDEX(data!$A$3:$AI$127, MATCH('Table for manuscript'!$C86, data!$C$3:$C$127,0), MATCH('Table for manuscript'!H$1, data!$A$3:$AI$3,0))/100</f>
        <v>0.75</v>
      </c>
      <c r="I86" s="112">
        <f>INDEX(data!$A$3:$AI$127, MATCH('Table for manuscript'!$C86, data!$C$3:$C$127,0), MATCH('Table for manuscript'!I$1, data!$A$3:$AI$3,0))</f>
        <v>9267207.2350796517</v>
      </c>
      <c r="J86" s="111">
        <f>INDEX(data!$A$3:$AI$127, MATCH('Table for manuscript'!$C86, data!$C$3:$C$127,0), MATCH('Table for manuscript'!J$1, data!$A$3:$AI$3,0))</f>
        <v>3.1413939082449684</v>
      </c>
      <c r="K86" s="113">
        <f>INDEX(data!$A$3:$AI$127, MATCH('Table for manuscript'!$C86, data!$C$3:$C$127,0), MATCH('Table for manuscript'!K$1, data!$A$3:$AI$3,0))</f>
        <v>0</v>
      </c>
      <c r="L86" s="113">
        <f>INDEX(data!$A$3:$AI$127, MATCH('Table for manuscript'!$C86, data!$C$3:$C$127,0), MATCH('Table for manuscript'!L$1, data!$A$3:$AI$3,0))</f>
        <v>0</v>
      </c>
      <c r="M86" s="113">
        <f>INDEX(data!$A$3:$AI$127, MATCH('Table for manuscript'!$C86, data!$C$3:$C$127,0), MATCH('Table for manuscript'!M$1, data!$A$3:$AI$3,0))</f>
        <v>0</v>
      </c>
      <c r="N86" s="113">
        <f>INDEX(data!$A$3:$AI$127, MATCH('Table for manuscript'!$C86, data!$C$3:$C$127,0), MATCH('Table for manuscript'!N$1, data!$A$3:$AI$3,0))</f>
        <v>0</v>
      </c>
      <c r="O86" s="113">
        <f>INDEX(data!$A$3:$AI$127, MATCH('Table for manuscript'!$C86, data!$C$3:$C$127,0), MATCH('Table for manuscript'!O$1, data!$A$3:$AI$3,0))</f>
        <v>0</v>
      </c>
      <c r="P86" s="113">
        <f>INDEX(data!$A$3:$AI$127, MATCH('Table for manuscript'!$C86, data!$C$3:$C$127,0), MATCH('Table for manuscript'!P$1, data!$A$3:$AI$3,0))</f>
        <v>0</v>
      </c>
      <c r="Q86" s="20" t="str">
        <f>INDEX(data!$A$3:$AI$127, MATCH('Table for manuscript'!$C86, data!$C$3:$C$127,0), MATCH('Table for manuscript'!Q$1, data!$A$3:$AI$3,0))</f>
        <v>Current trend in condom use (for family planning, HIV and STI prevention) continues through to 2030</v>
      </c>
    </row>
    <row r="87" spans="1:17">
      <c r="A87" s="91">
        <v>85</v>
      </c>
      <c r="B87" s="91" t="s">
        <v>103</v>
      </c>
      <c r="C87" s="91" t="s">
        <v>1205</v>
      </c>
      <c r="D87" s="109">
        <f>INDEX(data!$A$3:$AI$127, MATCH('Table for manuscript'!$C87, data!$C$3:$C$127,0), MATCH('Table for manuscript'!D$1, data!$A$3:$AI$3,0))</f>
        <v>0.18999999999999997</v>
      </c>
      <c r="E87" s="107">
        <f>INDEX(data!$A$3:$AI$127, MATCH('Table for manuscript'!$C87, data!$C$3:$C$127,0), MATCH('Table for manuscript'!E$1, data!$A$3:$AI$3,0))</f>
        <v>22.630091548478845</v>
      </c>
      <c r="F87" s="108">
        <f>INDEX(data!$A$3:$AI$127, MATCH('Table for manuscript'!$C87, data!$C$3:$C$127,0), MATCH('Table for manuscript'!F$1, data!$A$3:$AI$3,0))</f>
        <v>119.10574499199393</v>
      </c>
      <c r="G87" s="109" t="str">
        <f>INDEX(References!$A$2:$C$58,MATCH(INDEX(data!$A$3:$AI$127, MATCH('Table for manuscript'!$C87, data!$C$3:$C$127,0), MATCH('Table for manuscript'!G$1, data!$A$3:$AI$3,0)), References!$C$2:$C$58,0),2)</f>
        <v>[11]</v>
      </c>
      <c r="H87" s="110">
        <f>INDEX(data!$A$3:$AI$127, MATCH('Table for manuscript'!$C87, data!$C$3:$C$127,0), MATCH('Table for manuscript'!H$1, data!$A$3:$AI$3,0))/100</f>
        <v>0.82666669999999998</v>
      </c>
      <c r="I87" s="112">
        <f>INDEX(data!$A$3:$AI$127, MATCH('Table for manuscript'!$C87, data!$C$3:$C$127,0), MATCH('Table for manuscript'!I$1, data!$A$3:$AI$3,0))</f>
        <v>2573730.4292299999</v>
      </c>
      <c r="J87" s="111">
        <f>INDEX(data!$A$3:$AI$127, MATCH('Table for manuscript'!$C87, data!$C$3:$C$127,0), MATCH('Table for manuscript'!J$1, data!$A$3:$AI$3,0))</f>
        <v>1.512</v>
      </c>
      <c r="K87" s="113">
        <f>INDEX(data!$A$3:$AI$127, MATCH('Table for manuscript'!$C87, data!$C$3:$C$127,0), MATCH('Table for manuscript'!K$1, data!$A$3:$AI$3,0))</f>
        <v>0</v>
      </c>
      <c r="L87" s="113">
        <f>INDEX(data!$A$3:$AI$127, MATCH('Table for manuscript'!$C87, data!$C$3:$C$127,0), MATCH('Table for manuscript'!L$1, data!$A$3:$AI$3,0))</f>
        <v>0</v>
      </c>
      <c r="M87" s="113">
        <f>INDEX(data!$A$3:$AI$127, MATCH('Table for manuscript'!$C87, data!$C$3:$C$127,0), MATCH('Table for manuscript'!M$1, data!$A$3:$AI$3,0))</f>
        <v>0</v>
      </c>
      <c r="N87" s="113">
        <f>INDEX(data!$A$3:$AI$127, MATCH('Table for manuscript'!$C87, data!$C$3:$C$127,0), MATCH('Table for manuscript'!N$1, data!$A$3:$AI$3,0))</f>
        <v>0</v>
      </c>
      <c r="O87" s="113">
        <f>INDEX(data!$A$3:$AI$127, MATCH('Table for manuscript'!$C87, data!$C$3:$C$127,0), MATCH('Table for manuscript'!O$1, data!$A$3:$AI$3,0))</f>
        <v>0</v>
      </c>
      <c r="P87" s="113">
        <f>INDEX(data!$A$3:$AI$127, MATCH('Table for manuscript'!$C87, data!$C$3:$C$127,0), MATCH('Table for manuscript'!P$1, data!$A$3:$AI$3,0))</f>
        <v>0</v>
      </c>
      <c r="Q87" s="20" t="str">
        <f>INDEX(data!$A$3:$AI$127, MATCH('Table for manuscript'!$C87, data!$C$3:$C$127,0), MATCH('Table for manuscript'!Q$1, data!$A$3:$AI$3,0))</f>
        <v/>
      </c>
    </row>
    <row r="88" spans="1:17">
      <c r="A88" s="91">
        <v>86</v>
      </c>
      <c r="B88" s="91" t="s">
        <v>103</v>
      </c>
      <c r="C88" s="91" t="s">
        <v>132</v>
      </c>
      <c r="D88" s="109">
        <f>INDEX(data!$A$3:$AI$127, MATCH('Table for manuscript'!$C88, data!$C$3:$C$127,0), MATCH('Table for manuscript'!D$1, data!$A$3:$AI$3,0))</f>
        <v>2.0000000000000004E-2</v>
      </c>
      <c r="E88" s="107">
        <f>INDEX(data!$A$3:$AI$127, MATCH('Table for manuscript'!$C88, data!$C$3:$C$127,0), MATCH('Table for manuscript'!E$1, data!$A$3:$AI$3,0))</f>
        <v>27.134878281359807</v>
      </c>
      <c r="F88" s="108">
        <f>INDEX(data!$A$3:$AI$127, MATCH('Table for manuscript'!$C88, data!$C$3:$C$127,0), MATCH('Table for manuscript'!F$1, data!$A$3:$AI$3,0))</f>
        <v>1356.7439140679901</v>
      </c>
      <c r="G88" s="109" t="str">
        <f>INDEX(References!$A$2:$C$58,MATCH(INDEX(data!$A$3:$AI$127, MATCH('Table for manuscript'!$C88, data!$C$3:$C$127,0), MATCH('Table for manuscript'!G$1, data!$A$3:$AI$3,0)), References!$C$2:$C$58,0),2)</f>
        <v>[11]</v>
      </c>
      <c r="H88" s="110">
        <f>INDEX(data!$A$3:$AI$127, MATCH('Table for manuscript'!$C88, data!$C$3:$C$127,0), MATCH('Table for manuscript'!H$1, data!$A$3:$AI$3,0))/100</f>
        <v>1</v>
      </c>
      <c r="I88" s="112">
        <f>INDEX(data!$A$3:$AI$127, MATCH('Table for manuscript'!$C88, data!$C$3:$C$127,0), MATCH('Table for manuscript'!I$1, data!$A$3:$AI$3,0))</f>
        <v>25737.30429</v>
      </c>
      <c r="J88" s="111">
        <f>INDEX(data!$A$3:$AI$127, MATCH('Table for manuscript'!$C88, data!$C$3:$C$127,0), MATCH('Table for manuscript'!J$1, data!$A$3:$AI$3,0))</f>
        <v>27.390561436918414</v>
      </c>
      <c r="K88" s="113">
        <f>INDEX(data!$A$3:$AI$127, MATCH('Table for manuscript'!$C88, data!$C$3:$C$127,0), MATCH('Table for manuscript'!K$1, data!$A$3:$AI$3,0))</f>
        <v>10.5</v>
      </c>
      <c r="L88" s="113">
        <f>INDEX(data!$A$3:$AI$127, MATCH('Table for manuscript'!$C88, data!$C$3:$C$127,0), MATCH('Table for manuscript'!L$1, data!$A$3:$AI$3,0))</f>
        <v>30</v>
      </c>
      <c r="M88" s="113">
        <f>INDEX(data!$A$3:$AI$127, MATCH('Table for manuscript'!$C88, data!$C$3:$C$127,0), MATCH('Table for manuscript'!M$1, data!$A$3:$AI$3,0))</f>
        <v>0</v>
      </c>
      <c r="N88" s="113">
        <f>INDEX(data!$A$3:$AI$127, MATCH('Table for manuscript'!$C88, data!$C$3:$C$127,0), MATCH('Table for manuscript'!N$1, data!$A$3:$AI$3,0))</f>
        <v>0</v>
      </c>
      <c r="O88" s="113">
        <f>INDEX(data!$A$3:$AI$127, MATCH('Table for manuscript'!$C88, data!$C$3:$C$127,0), MATCH('Table for manuscript'!O$1, data!$A$3:$AI$3,0))</f>
        <v>0</v>
      </c>
      <c r="P88" s="113">
        <f>INDEX(data!$A$3:$AI$127, MATCH('Table for manuscript'!$C88, data!$C$3:$C$127,0), MATCH('Table for manuscript'!P$1, data!$A$3:$AI$3,0))</f>
        <v>0</v>
      </c>
      <c r="Q88" s="20" t="str">
        <f>INDEX(data!$A$3:$AI$127, MATCH('Table for manuscript'!$C88, data!$C$3:$C$127,0), MATCH('Table for manuscript'!Q$1, data!$A$3:$AI$3,0))</f>
        <v/>
      </c>
    </row>
    <row r="89" spans="1:17">
      <c r="A89" s="91">
        <v>87</v>
      </c>
      <c r="B89" s="91" t="s">
        <v>103</v>
      </c>
      <c r="C89" s="91" t="s">
        <v>1199</v>
      </c>
      <c r="D89" s="109" t="e">
        <f>INDEX(data!$A$3:$AI$127, MATCH('Table for manuscript'!$C89, data!$C$3:$C$127,0), MATCH('Table for manuscript'!D$1, data!$A$3:$AI$3,0))</f>
        <v>#N/A</v>
      </c>
      <c r="E89" s="107" t="e">
        <f>INDEX(data!$A$3:$AI$127, MATCH('Table for manuscript'!$C89, data!$C$3:$C$127,0), MATCH('Table for manuscript'!E$1, data!$A$3:$AI$3,0))</f>
        <v>#N/A</v>
      </c>
      <c r="F89" s="108" t="e">
        <f>INDEX(data!$A$3:$AI$127, MATCH('Table for manuscript'!$C89, data!$C$3:$C$127,0), MATCH('Table for manuscript'!F$1, data!$A$3:$AI$3,0))</f>
        <v>#N/A</v>
      </c>
      <c r="G89" s="109" t="e">
        <f>INDEX(References!$A$2:$C$58,MATCH(INDEX(data!$A$3:$AI$127, MATCH('Table for manuscript'!$C89, data!$C$3:$C$127,0), MATCH('Table for manuscript'!G$1, data!$A$3:$AI$3,0)), References!$C$2:$C$58,0),2)</f>
        <v>#N/A</v>
      </c>
      <c r="H89" s="110" t="e">
        <f>INDEX(data!$A$3:$AI$127, MATCH('Table for manuscript'!$C89, data!$C$3:$C$127,0), MATCH('Table for manuscript'!H$1, data!$A$3:$AI$3,0))/100</f>
        <v>#N/A</v>
      </c>
      <c r="I89" s="112" t="e">
        <f>INDEX(data!$A$3:$AI$127, MATCH('Table for manuscript'!$C89, data!$C$3:$C$127,0), MATCH('Table for manuscript'!I$1, data!$A$3:$AI$3,0))</f>
        <v>#N/A</v>
      </c>
      <c r="J89" s="111" t="e">
        <f>INDEX(data!$A$3:$AI$127, MATCH('Table for manuscript'!$C89, data!$C$3:$C$127,0), MATCH('Table for manuscript'!J$1, data!$A$3:$AI$3,0))</f>
        <v>#N/A</v>
      </c>
      <c r="K89" s="113" t="e">
        <f>INDEX(data!$A$3:$AI$127, MATCH('Table for manuscript'!$C89, data!$C$3:$C$127,0), MATCH('Table for manuscript'!K$1, data!$A$3:$AI$3,0))</f>
        <v>#N/A</v>
      </c>
      <c r="L89" s="113" t="e">
        <f>INDEX(data!$A$3:$AI$127, MATCH('Table for manuscript'!$C89, data!$C$3:$C$127,0), MATCH('Table for manuscript'!L$1, data!$A$3:$AI$3,0))</f>
        <v>#N/A</v>
      </c>
      <c r="M89" s="113" t="e">
        <f>INDEX(data!$A$3:$AI$127, MATCH('Table for manuscript'!$C89, data!$C$3:$C$127,0), MATCH('Table for manuscript'!M$1, data!$A$3:$AI$3,0))</f>
        <v>#N/A</v>
      </c>
      <c r="N89" s="113" t="e">
        <f>INDEX(data!$A$3:$AI$127, MATCH('Table for manuscript'!$C89, data!$C$3:$C$127,0), MATCH('Table for manuscript'!N$1, data!$A$3:$AI$3,0))</f>
        <v>#N/A</v>
      </c>
      <c r="O89" s="113" t="e">
        <f>INDEX(data!$A$3:$AI$127, MATCH('Table for manuscript'!$C89, data!$C$3:$C$127,0), MATCH('Table for manuscript'!O$1, data!$A$3:$AI$3,0))</f>
        <v>#N/A</v>
      </c>
      <c r="P89" s="113" t="e">
        <f>INDEX(data!$A$3:$AI$127, MATCH('Table for manuscript'!$C89, data!$C$3:$C$127,0), MATCH('Table for manuscript'!P$1, data!$A$3:$AI$3,0))</f>
        <v>#N/A</v>
      </c>
      <c r="Q89" s="20" t="e">
        <f>INDEX(data!$A$3:$AI$127, MATCH('Table for manuscript'!$C89, data!$C$3:$C$127,0), MATCH('Table for manuscript'!Q$1, data!$A$3:$AI$3,0))</f>
        <v>#N/A</v>
      </c>
    </row>
    <row r="90" spans="1:17">
      <c r="A90" s="91">
        <v>88</v>
      </c>
      <c r="B90" s="91" t="s">
        <v>103</v>
      </c>
      <c r="C90" s="91" t="s">
        <v>1179</v>
      </c>
      <c r="D90" s="109">
        <f>INDEX(data!$A$3:$AI$127, MATCH('Table for manuscript'!$C90, data!$C$3:$C$127,0), MATCH('Table for manuscript'!D$1, data!$A$3:$AI$3,0))</f>
        <v>7.0200000000000005</v>
      </c>
      <c r="E90" s="107">
        <f>INDEX(data!$A$3:$AI$127, MATCH('Table for manuscript'!$C90, data!$C$3:$C$127,0), MATCH('Table for manuscript'!E$1, data!$A$3:$AI$3,0))</f>
        <v>402.61259999999999</v>
      </c>
      <c r="F90" s="108">
        <f>INDEX(data!$A$3:$AI$127, MATCH('Table for manuscript'!$C90, data!$C$3:$C$127,0), MATCH('Table for manuscript'!F$1, data!$A$3:$AI$3,0))</f>
        <v>57.352222222222217</v>
      </c>
      <c r="G90" s="109" t="str">
        <f>INDEX(References!$A$2:$C$58,MATCH(INDEX(data!$A$3:$AI$127, MATCH('Table for manuscript'!$C90, data!$C$3:$C$127,0), MATCH('Table for manuscript'!G$1, data!$A$3:$AI$3,0)), References!$C$2:$C$58,0),2)</f>
        <v>[41]</v>
      </c>
      <c r="H90" s="110">
        <f>INDEX(data!$A$3:$AI$127, MATCH('Table for manuscript'!$C90, data!$C$3:$C$127,0), MATCH('Table for manuscript'!H$1, data!$A$3:$AI$3,0))/100</f>
        <v>0.25800000000000001</v>
      </c>
      <c r="I90" s="112">
        <f>INDEX(data!$A$3:$AI$127, MATCH('Table for manuscript'!$C90, data!$C$3:$C$127,0), MATCH('Table for manuscript'!I$1, data!$A$3:$AI$3,0))</f>
        <v>10224.200000000001</v>
      </c>
      <c r="J90" s="111">
        <f>INDEX(data!$A$3:$AI$127, MATCH('Table for manuscript'!$C90, data!$C$3:$C$127,0), MATCH('Table for manuscript'!J$1, data!$A$3:$AI$3,0))</f>
        <v>48.704999999999998</v>
      </c>
      <c r="K90" s="113">
        <f>INDEX(data!$A$3:$AI$127, MATCH('Table for manuscript'!$C90, data!$C$3:$C$127,0), MATCH('Table for manuscript'!K$1, data!$A$3:$AI$3,0))</f>
        <v>3.6</v>
      </c>
      <c r="L90" s="113">
        <f>INDEX(data!$A$3:$AI$127, MATCH('Table for manuscript'!$C90, data!$C$3:$C$127,0), MATCH('Table for manuscript'!L$1, data!$A$3:$AI$3,0))</f>
        <v>10.8</v>
      </c>
      <c r="M90" s="113">
        <f>INDEX(data!$A$3:$AI$127, MATCH('Table for manuscript'!$C90, data!$C$3:$C$127,0), MATCH('Table for manuscript'!M$1, data!$A$3:$AI$3,0))</f>
        <v>0</v>
      </c>
      <c r="N90" s="113">
        <f>INDEX(data!$A$3:$AI$127, MATCH('Table for manuscript'!$C90, data!$C$3:$C$127,0), MATCH('Table for manuscript'!N$1, data!$A$3:$AI$3,0))</f>
        <v>0</v>
      </c>
      <c r="O90" s="113">
        <f>INDEX(data!$A$3:$AI$127, MATCH('Table for manuscript'!$C90, data!$C$3:$C$127,0), MATCH('Table for manuscript'!O$1, data!$A$3:$AI$3,0))</f>
        <v>0</v>
      </c>
      <c r="P90" s="113">
        <f>INDEX(data!$A$3:$AI$127, MATCH('Table for manuscript'!$C90, data!$C$3:$C$127,0), MATCH('Table for manuscript'!P$1, data!$A$3:$AI$3,0))</f>
        <v>0</v>
      </c>
      <c r="Q90" s="20" t="str">
        <f>INDEX(data!$A$3:$AI$127, MATCH('Table for manuscript'!$C90, data!$C$3:$C$127,0), MATCH('Table for manuscript'!Q$1, data!$A$3:$AI$3,0))</f>
        <v>Fistula repair surgery</v>
      </c>
    </row>
    <row r="91" spans="1:17">
      <c r="A91" s="91">
        <v>89</v>
      </c>
      <c r="B91" s="91" t="s">
        <v>103</v>
      </c>
      <c r="C91" s="91" t="s">
        <v>173</v>
      </c>
      <c r="D91" s="109">
        <f>INDEX(data!$A$3:$AI$127, MATCH('Table for manuscript'!$C91, data!$C$3:$C$127,0), MATCH('Table for manuscript'!D$1, data!$A$3:$AI$3,0))</f>
        <v>0.1</v>
      </c>
      <c r="E91" s="107">
        <f>INDEX(data!$A$3:$AI$127, MATCH('Table for manuscript'!$C91, data!$C$3:$C$127,0), MATCH('Table for manuscript'!E$1, data!$A$3:$AI$3,0))</f>
        <v>22.879331798043982</v>
      </c>
      <c r="F91" s="108">
        <f>INDEX(data!$A$3:$AI$127, MATCH('Table for manuscript'!$C91, data!$C$3:$C$127,0), MATCH('Table for manuscript'!F$1, data!$A$3:$AI$3,0))</f>
        <v>228.79331798043981</v>
      </c>
      <c r="G91" s="109" t="str">
        <f>INDEX(References!$A$2:$C$58,MATCH(INDEX(data!$A$3:$AI$127, MATCH('Table for manuscript'!$C91, data!$C$3:$C$127,0), MATCH('Table for manuscript'!G$1, data!$A$3:$AI$3,0)), References!$C$2:$C$58,0),2)</f>
        <v>[11]</v>
      </c>
      <c r="H91" s="110">
        <f>INDEX(data!$A$3:$AI$127, MATCH('Table for manuscript'!$C91, data!$C$3:$C$127,0), MATCH('Table for manuscript'!H$1, data!$A$3:$AI$3,0))/100</f>
        <v>0.3403101</v>
      </c>
      <c r="I91" s="112">
        <f>INDEX(data!$A$3:$AI$127, MATCH('Table for manuscript'!$C91, data!$C$3:$C$127,0), MATCH('Table for manuscript'!I$1, data!$A$3:$AI$3,0))</f>
        <v>257373.04290998122</v>
      </c>
      <c r="J91" s="111">
        <f>INDEX(data!$A$3:$AI$127, MATCH('Table for manuscript'!$C91, data!$C$3:$C$127,0), MATCH('Table for manuscript'!J$1, data!$A$3:$AI$3,0))</f>
        <v>0.14959018610690325</v>
      </c>
      <c r="K91" s="113">
        <f>INDEX(data!$A$3:$AI$127, MATCH('Table for manuscript'!$C91, data!$C$3:$C$127,0), MATCH('Table for manuscript'!K$1, data!$A$3:$AI$3,0))</f>
        <v>0.5</v>
      </c>
      <c r="L91" s="113">
        <f>INDEX(data!$A$3:$AI$127, MATCH('Table for manuscript'!$C91, data!$C$3:$C$127,0), MATCH('Table for manuscript'!L$1, data!$A$3:$AI$3,0))</f>
        <v>0</v>
      </c>
      <c r="M91" s="113">
        <f>INDEX(data!$A$3:$AI$127, MATCH('Table for manuscript'!$C91, data!$C$3:$C$127,0), MATCH('Table for manuscript'!M$1, data!$A$3:$AI$3,0))</f>
        <v>0</v>
      </c>
      <c r="N91" s="113">
        <f>INDEX(data!$A$3:$AI$127, MATCH('Table for manuscript'!$C91, data!$C$3:$C$127,0), MATCH('Table for manuscript'!N$1, data!$A$3:$AI$3,0))</f>
        <v>0</v>
      </c>
      <c r="O91" s="113">
        <f>INDEX(data!$A$3:$AI$127, MATCH('Table for manuscript'!$C91, data!$C$3:$C$127,0), MATCH('Table for manuscript'!O$1, data!$A$3:$AI$3,0))</f>
        <v>0</v>
      </c>
      <c r="P91" s="113">
        <f>INDEX(data!$A$3:$AI$127, MATCH('Table for manuscript'!$C91, data!$C$3:$C$127,0), MATCH('Table for manuscript'!P$1, data!$A$3:$AI$3,0))</f>
        <v>0</v>
      </c>
      <c r="Q91" s="20" t="str">
        <f>INDEX(data!$A$3:$AI$127, MATCH('Table for manuscript'!$C91, data!$C$3:$C$127,0), MATCH('Table for manuscript'!Q$1, data!$A$3:$AI$3,0))</f>
        <v/>
      </c>
    </row>
    <row r="92" spans="1:17">
      <c r="A92" s="91">
        <v>90</v>
      </c>
      <c r="B92" s="91" t="s">
        <v>103</v>
      </c>
      <c r="C92" s="91" t="s">
        <v>1197</v>
      </c>
      <c r="D92" s="109" t="e">
        <f>INDEX(data!$A$3:$AI$127, MATCH('Table for manuscript'!$C92, data!$C$3:$C$127,0), MATCH('Table for manuscript'!D$1, data!$A$3:$AI$3,0))</f>
        <v>#N/A</v>
      </c>
      <c r="E92" s="107" t="e">
        <f>INDEX(data!$A$3:$AI$127, MATCH('Table for manuscript'!$C92, data!$C$3:$C$127,0), MATCH('Table for manuscript'!E$1, data!$A$3:$AI$3,0))</f>
        <v>#N/A</v>
      </c>
      <c r="F92" s="108" t="e">
        <f>INDEX(data!$A$3:$AI$127, MATCH('Table for manuscript'!$C92, data!$C$3:$C$127,0), MATCH('Table for manuscript'!F$1, data!$A$3:$AI$3,0))</f>
        <v>#N/A</v>
      </c>
      <c r="G92" s="109" t="e">
        <f>INDEX(References!$A$2:$C$58,MATCH(INDEX(data!$A$3:$AI$127, MATCH('Table for manuscript'!$C92, data!$C$3:$C$127,0), MATCH('Table for manuscript'!G$1, data!$A$3:$AI$3,0)), References!$C$2:$C$58,0),2)</f>
        <v>#N/A</v>
      </c>
      <c r="H92" s="110" t="e">
        <f>INDEX(data!$A$3:$AI$127, MATCH('Table for manuscript'!$C92, data!$C$3:$C$127,0), MATCH('Table for manuscript'!H$1, data!$A$3:$AI$3,0))/100</f>
        <v>#N/A</v>
      </c>
      <c r="I92" s="112" t="e">
        <f>INDEX(data!$A$3:$AI$127, MATCH('Table for manuscript'!$C92, data!$C$3:$C$127,0), MATCH('Table for manuscript'!I$1, data!$A$3:$AI$3,0))</f>
        <v>#N/A</v>
      </c>
      <c r="J92" s="111" t="e">
        <f>INDEX(data!$A$3:$AI$127, MATCH('Table for manuscript'!$C92, data!$C$3:$C$127,0), MATCH('Table for manuscript'!J$1, data!$A$3:$AI$3,0))</f>
        <v>#N/A</v>
      </c>
      <c r="K92" s="113" t="e">
        <f>INDEX(data!$A$3:$AI$127, MATCH('Table for manuscript'!$C92, data!$C$3:$C$127,0), MATCH('Table for manuscript'!K$1, data!$A$3:$AI$3,0))</f>
        <v>#N/A</v>
      </c>
      <c r="L92" s="113" t="e">
        <f>INDEX(data!$A$3:$AI$127, MATCH('Table for manuscript'!$C92, data!$C$3:$C$127,0), MATCH('Table for manuscript'!L$1, data!$A$3:$AI$3,0))</f>
        <v>#N/A</v>
      </c>
      <c r="M92" s="113" t="e">
        <f>INDEX(data!$A$3:$AI$127, MATCH('Table for manuscript'!$C92, data!$C$3:$C$127,0), MATCH('Table for manuscript'!M$1, data!$A$3:$AI$3,0))</f>
        <v>#N/A</v>
      </c>
      <c r="N92" s="113" t="e">
        <f>INDEX(data!$A$3:$AI$127, MATCH('Table for manuscript'!$C92, data!$C$3:$C$127,0), MATCH('Table for manuscript'!N$1, data!$A$3:$AI$3,0))</f>
        <v>#N/A</v>
      </c>
      <c r="O92" s="113" t="e">
        <f>INDEX(data!$A$3:$AI$127, MATCH('Table for manuscript'!$C92, data!$C$3:$C$127,0), MATCH('Table for manuscript'!O$1, data!$A$3:$AI$3,0))</f>
        <v>#N/A</v>
      </c>
      <c r="P92" s="113" t="e">
        <f>INDEX(data!$A$3:$AI$127, MATCH('Table for manuscript'!$C92, data!$C$3:$C$127,0), MATCH('Table for manuscript'!P$1, data!$A$3:$AI$3,0))</f>
        <v>#N/A</v>
      </c>
      <c r="Q92" s="20" t="e">
        <f>INDEX(data!$A$3:$AI$127, MATCH('Table for manuscript'!$C92, data!$C$3:$C$127,0), MATCH('Table for manuscript'!Q$1, data!$A$3:$AI$3,0))</f>
        <v>#N/A</v>
      </c>
    </row>
    <row r="93" spans="1:17">
      <c r="A93" s="91">
        <v>91</v>
      </c>
      <c r="B93" s="91" t="s">
        <v>103</v>
      </c>
      <c r="C93" s="91" t="s">
        <v>222</v>
      </c>
      <c r="D93" s="109">
        <f>INDEX(data!$A$3:$AI$127, MATCH('Table for manuscript'!$C93, data!$C$3:$C$127,0), MATCH('Table for manuscript'!D$1, data!$A$3:$AI$3,0))</f>
        <v>7.31</v>
      </c>
      <c r="E93" s="107">
        <f>INDEX(data!$A$3:$AI$127, MATCH('Table for manuscript'!$C93, data!$C$3:$C$127,0), MATCH('Table for manuscript'!E$1, data!$A$3:$AI$3,0))</f>
        <v>22.487009182987745</v>
      </c>
      <c r="F93" s="108">
        <f>INDEX(data!$A$3:$AI$127, MATCH('Table for manuscript'!$C93, data!$C$3:$C$127,0), MATCH('Table for manuscript'!F$1, data!$A$3:$AI$3,0))</f>
        <v>3.0761982466467503</v>
      </c>
      <c r="G93" s="109" t="str">
        <f>INDEX(References!$A$2:$C$58,MATCH(INDEX(data!$A$3:$AI$127, MATCH('Table for manuscript'!$C93, data!$C$3:$C$127,0), MATCH('Table for manuscript'!G$1, data!$A$3:$AI$3,0)), References!$C$2:$C$58,0),2)</f>
        <v>[11]</v>
      </c>
      <c r="H93" s="110">
        <f>INDEX(data!$A$3:$AI$127, MATCH('Table for manuscript'!$C93, data!$C$3:$C$127,0), MATCH('Table for manuscript'!H$1, data!$A$3:$AI$3,0))/100</f>
        <v>0.44017270000000003</v>
      </c>
      <c r="I93" s="112">
        <f>INDEX(data!$A$3:$AI$127, MATCH('Table for manuscript'!$C93, data!$C$3:$C$127,0), MATCH('Table for manuscript'!I$1, data!$A$3:$AI$3,0))</f>
        <v>97004.435577217751</v>
      </c>
      <c r="J93" s="111">
        <f>INDEX(data!$A$3:$AI$127, MATCH('Table for manuscript'!$C93, data!$C$3:$C$127,0), MATCH('Table for manuscript'!J$1, data!$A$3:$AI$3,0))</f>
        <v>3.4904376758277426E-3</v>
      </c>
      <c r="K93" s="113">
        <f>INDEX(data!$A$3:$AI$127, MATCH('Table for manuscript'!$C93, data!$C$3:$C$127,0), MATCH('Table for manuscript'!K$1, data!$A$3:$AI$3,0))</f>
        <v>24</v>
      </c>
      <c r="L93" s="113">
        <f>INDEX(data!$A$3:$AI$127, MATCH('Table for manuscript'!$C93, data!$C$3:$C$127,0), MATCH('Table for manuscript'!L$1, data!$A$3:$AI$3,0))</f>
        <v>0.4</v>
      </c>
      <c r="M93" s="113">
        <f>INDEX(data!$A$3:$AI$127, MATCH('Table for manuscript'!$C93, data!$C$3:$C$127,0), MATCH('Table for manuscript'!M$1, data!$A$3:$AI$3,0))</f>
        <v>0</v>
      </c>
      <c r="N93" s="113">
        <f>INDEX(data!$A$3:$AI$127, MATCH('Table for manuscript'!$C93, data!$C$3:$C$127,0), MATCH('Table for manuscript'!N$1, data!$A$3:$AI$3,0))</f>
        <v>0</v>
      </c>
      <c r="O93" s="113">
        <f>INDEX(data!$A$3:$AI$127, MATCH('Table for manuscript'!$C93, data!$C$3:$C$127,0), MATCH('Table for manuscript'!O$1, data!$A$3:$AI$3,0))</f>
        <v>0</v>
      </c>
      <c r="P93" s="113">
        <f>INDEX(data!$A$3:$AI$127, MATCH('Table for manuscript'!$C93, data!$C$3:$C$127,0), MATCH('Table for manuscript'!P$1, data!$A$3:$AI$3,0))</f>
        <v>0</v>
      </c>
      <c r="Q93" s="20" t="str">
        <f>INDEX(data!$A$3:$AI$127, MATCH('Table for manuscript'!$C93, data!$C$3:$C$127,0), MATCH('Table for manuscript'!Q$1, data!$A$3:$AI$3,0))</f>
        <v/>
      </c>
    </row>
    <row r="94" spans="1:17">
      <c r="A94" s="91">
        <v>92</v>
      </c>
      <c r="B94" s="91" t="s">
        <v>103</v>
      </c>
      <c r="C94" s="91" t="s">
        <v>1193</v>
      </c>
      <c r="D94" s="109" t="e">
        <f>INDEX(data!$A$3:$AI$127, MATCH('Table for manuscript'!$C94, data!$C$3:$C$127,0), MATCH('Table for manuscript'!D$1, data!$A$3:$AI$3,0))</f>
        <v>#N/A</v>
      </c>
      <c r="E94" s="107" t="e">
        <f>INDEX(data!$A$3:$AI$127, MATCH('Table for manuscript'!$C94, data!$C$3:$C$127,0), MATCH('Table for manuscript'!E$1, data!$A$3:$AI$3,0))</f>
        <v>#N/A</v>
      </c>
      <c r="F94" s="108" t="e">
        <f>INDEX(data!$A$3:$AI$127, MATCH('Table for manuscript'!$C94, data!$C$3:$C$127,0), MATCH('Table for manuscript'!F$1, data!$A$3:$AI$3,0))</f>
        <v>#N/A</v>
      </c>
      <c r="G94" s="109" t="e">
        <f>INDEX(References!$A$2:$C$58,MATCH(INDEX(data!$A$3:$AI$127, MATCH('Table for manuscript'!$C94, data!$C$3:$C$127,0), MATCH('Table for manuscript'!G$1, data!$A$3:$AI$3,0)), References!$C$2:$C$58,0),2)</f>
        <v>#N/A</v>
      </c>
      <c r="H94" s="110" t="e">
        <f>INDEX(data!$A$3:$AI$127, MATCH('Table for manuscript'!$C94, data!$C$3:$C$127,0), MATCH('Table for manuscript'!H$1, data!$A$3:$AI$3,0))/100</f>
        <v>#N/A</v>
      </c>
      <c r="I94" s="112" t="e">
        <f>INDEX(data!$A$3:$AI$127, MATCH('Table for manuscript'!$C94, data!$C$3:$C$127,0), MATCH('Table for manuscript'!I$1, data!$A$3:$AI$3,0))</f>
        <v>#N/A</v>
      </c>
      <c r="J94" s="111" t="e">
        <f>INDEX(data!$A$3:$AI$127, MATCH('Table for manuscript'!$C94, data!$C$3:$C$127,0), MATCH('Table for manuscript'!J$1, data!$A$3:$AI$3,0))</f>
        <v>#N/A</v>
      </c>
      <c r="K94" s="113" t="e">
        <f>INDEX(data!$A$3:$AI$127, MATCH('Table for manuscript'!$C94, data!$C$3:$C$127,0), MATCH('Table for manuscript'!K$1, data!$A$3:$AI$3,0))</f>
        <v>#N/A</v>
      </c>
      <c r="L94" s="113" t="e">
        <f>INDEX(data!$A$3:$AI$127, MATCH('Table for manuscript'!$C94, data!$C$3:$C$127,0), MATCH('Table for manuscript'!L$1, data!$A$3:$AI$3,0))</f>
        <v>#N/A</v>
      </c>
      <c r="M94" s="113" t="e">
        <f>INDEX(data!$A$3:$AI$127, MATCH('Table for manuscript'!$C94, data!$C$3:$C$127,0), MATCH('Table for manuscript'!M$1, data!$A$3:$AI$3,0))</f>
        <v>#N/A</v>
      </c>
      <c r="N94" s="113" t="e">
        <f>INDEX(data!$A$3:$AI$127, MATCH('Table for manuscript'!$C94, data!$C$3:$C$127,0), MATCH('Table for manuscript'!N$1, data!$A$3:$AI$3,0))</f>
        <v>#N/A</v>
      </c>
      <c r="O94" s="113" t="e">
        <f>INDEX(data!$A$3:$AI$127, MATCH('Table for manuscript'!$C94, data!$C$3:$C$127,0), MATCH('Table for manuscript'!O$1, data!$A$3:$AI$3,0))</f>
        <v>#N/A</v>
      </c>
      <c r="P94" s="113" t="e">
        <f>INDEX(data!$A$3:$AI$127, MATCH('Table for manuscript'!$C94, data!$C$3:$C$127,0), MATCH('Table for manuscript'!P$1, data!$A$3:$AI$3,0))</f>
        <v>#N/A</v>
      </c>
      <c r="Q94" s="20" t="e">
        <f>INDEX(data!$A$3:$AI$127, MATCH('Table for manuscript'!$C94, data!$C$3:$C$127,0), MATCH('Table for manuscript'!Q$1, data!$A$3:$AI$3,0))</f>
        <v>#N/A</v>
      </c>
    </row>
    <row r="95" spans="1:17">
      <c r="A95" s="91">
        <v>93</v>
      </c>
      <c r="B95" s="91" t="s">
        <v>103</v>
      </c>
      <c r="C95" s="91" t="s">
        <v>1195</v>
      </c>
      <c r="D95" s="109" t="e">
        <f>INDEX(data!$A$3:$AI$127, MATCH('Table for manuscript'!$C95, data!$C$3:$C$127,0), MATCH('Table for manuscript'!D$1, data!$A$3:$AI$3,0))</f>
        <v>#N/A</v>
      </c>
      <c r="E95" s="107" t="e">
        <f>INDEX(data!$A$3:$AI$127, MATCH('Table for manuscript'!$C95, data!$C$3:$C$127,0), MATCH('Table for manuscript'!E$1, data!$A$3:$AI$3,0))</f>
        <v>#N/A</v>
      </c>
      <c r="F95" s="108" t="e">
        <f>INDEX(data!$A$3:$AI$127, MATCH('Table for manuscript'!$C95, data!$C$3:$C$127,0), MATCH('Table for manuscript'!F$1, data!$A$3:$AI$3,0))</f>
        <v>#N/A</v>
      </c>
      <c r="G95" s="109" t="e">
        <f>INDEX(References!$A$2:$C$58,MATCH(INDEX(data!$A$3:$AI$127, MATCH('Table for manuscript'!$C95, data!$C$3:$C$127,0), MATCH('Table for manuscript'!G$1, data!$A$3:$AI$3,0)), References!$C$2:$C$58,0),2)</f>
        <v>#N/A</v>
      </c>
      <c r="H95" s="110" t="e">
        <f>INDEX(data!$A$3:$AI$127, MATCH('Table for manuscript'!$C95, data!$C$3:$C$127,0), MATCH('Table for manuscript'!H$1, data!$A$3:$AI$3,0))/100</f>
        <v>#N/A</v>
      </c>
      <c r="I95" s="112" t="e">
        <f>INDEX(data!$A$3:$AI$127, MATCH('Table for manuscript'!$C95, data!$C$3:$C$127,0), MATCH('Table for manuscript'!I$1, data!$A$3:$AI$3,0))</f>
        <v>#N/A</v>
      </c>
      <c r="J95" s="111" t="e">
        <f>INDEX(data!$A$3:$AI$127, MATCH('Table for manuscript'!$C95, data!$C$3:$C$127,0), MATCH('Table for manuscript'!J$1, data!$A$3:$AI$3,0))</f>
        <v>#N/A</v>
      </c>
      <c r="K95" s="113" t="e">
        <f>INDEX(data!$A$3:$AI$127, MATCH('Table for manuscript'!$C95, data!$C$3:$C$127,0), MATCH('Table for manuscript'!K$1, data!$A$3:$AI$3,0))</f>
        <v>#N/A</v>
      </c>
      <c r="L95" s="113" t="e">
        <f>INDEX(data!$A$3:$AI$127, MATCH('Table for manuscript'!$C95, data!$C$3:$C$127,0), MATCH('Table for manuscript'!L$1, data!$A$3:$AI$3,0))</f>
        <v>#N/A</v>
      </c>
      <c r="M95" s="113" t="e">
        <f>INDEX(data!$A$3:$AI$127, MATCH('Table for manuscript'!$C95, data!$C$3:$C$127,0), MATCH('Table for manuscript'!M$1, data!$A$3:$AI$3,0))</f>
        <v>#N/A</v>
      </c>
      <c r="N95" s="113" t="e">
        <f>INDEX(data!$A$3:$AI$127, MATCH('Table for manuscript'!$C95, data!$C$3:$C$127,0), MATCH('Table for manuscript'!N$1, data!$A$3:$AI$3,0))</f>
        <v>#N/A</v>
      </c>
      <c r="O95" s="113" t="e">
        <f>INDEX(data!$A$3:$AI$127, MATCH('Table for manuscript'!$C95, data!$C$3:$C$127,0), MATCH('Table for manuscript'!O$1, data!$A$3:$AI$3,0))</f>
        <v>#N/A</v>
      </c>
      <c r="P95" s="113" t="e">
        <f>INDEX(data!$A$3:$AI$127, MATCH('Table for manuscript'!$C95, data!$C$3:$C$127,0), MATCH('Table for manuscript'!P$1, data!$A$3:$AI$3,0))</f>
        <v>#N/A</v>
      </c>
      <c r="Q95" s="20" t="e">
        <f>INDEX(data!$A$3:$AI$127, MATCH('Table for manuscript'!$C95, data!$C$3:$C$127,0), MATCH('Table for manuscript'!Q$1, data!$A$3:$AI$3,0))</f>
        <v>#N/A</v>
      </c>
    </row>
    <row r="96" spans="1:17">
      <c r="A96" s="91">
        <v>94</v>
      </c>
      <c r="B96" s="91" t="s">
        <v>103</v>
      </c>
      <c r="C96" s="91" t="s">
        <v>202</v>
      </c>
      <c r="D96" s="109">
        <f>INDEX(data!$A$3:$AI$127, MATCH('Table for manuscript'!$C96, data!$C$3:$C$127,0), MATCH('Table for manuscript'!D$1, data!$A$3:$AI$3,0))</f>
        <v>1.83</v>
      </c>
      <c r="E96" s="107">
        <f>INDEX(data!$A$3:$AI$127, MATCH('Table for manuscript'!$C96, data!$C$3:$C$127,0), MATCH('Table for manuscript'!E$1, data!$A$3:$AI$3,0))</f>
        <v>22.487009182987745</v>
      </c>
      <c r="F96" s="108">
        <f>INDEX(data!$A$3:$AI$127, MATCH('Table for manuscript'!$C96, data!$C$3:$C$127,0), MATCH('Table for manuscript'!F$1, data!$A$3:$AI$3,0))</f>
        <v>12.287983160102591</v>
      </c>
      <c r="G96" s="109" t="str">
        <f>INDEX(References!$A$2:$C$58,MATCH(INDEX(data!$A$3:$AI$127, MATCH('Table for manuscript'!$C96, data!$C$3:$C$127,0), MATCH('Table for manuscript'!G$1, data!$A$3:$AI$3,0)), References!$C$2:$C$58,0),2)</f>
        <v>[11]</v>
      </c>
      <c r="H96" s="110">
        <f>INDEX(data!$A$3:$AI$127, MATCH('Table for manuscript'!$C96, data!$C$3:$C$127,0), MATCH('Table for manuscript'!H$1, data!$A$3:$AI$3,0))/100</f>
        <v>0.6</v>
      </c>
      <c r="I96" s="112">
        <f>INDEX(data!$A$3:$AI$127, MATCH('Table for manuscript'!$C96, data!$C$3:$C$127,0), MATCH('Table for manuscript'!I$1, data!$A$3:$AI$3,0))</f>
        <v>380028.14449999999</v>
      </c>
      <c r="J96" s="111">
        <f>INDEX(data!$A$3:$AI$127, MATCH('Table for manuscript'!$C96, data!$C$3:$C$127,0), MATCH('Table for manuscript'!J$1, data!$A$3:$AI$3,0))</f>
        <v>1E-35</v>
      </c>
      <c r="K96" s="113">
        <f>INDEX(data!$A$3:$AI$127, MATCH('Table for manuscript'!$C96, data!$C$3:$C$127,0), MATCH('Table for manuscript'!K$1, data!$A$3:$AI$3,0))</f>
        <v>0</v>
      </c>
      <c r="L96" s="113">
        <f>INDEX(data!$A$3:$AI$127, MATCH('Table for manuscript'!$C96, data!$C$3:$C$127,0), MATCH('Table for manuscript'!L$1, data!$A$3:$AI$3,0))</f>
        <v>0</v>
      </c>
      <c r="M96" s="113">
        <f>INDEX(data!$A$3:$AI$127, MATCH('Table for manuscript'!$C96, data!$C$3:$C$127,0), MATCH('Table for manuscript'!M$1, data!$A$3:$AI$3,0))</f>
        <v>0</v>
      </c>
      <c r="N96" s="113">
        <f>INDEX(data!$A$3:$AI$127, MATCH('Table for manuscript'!$C96, data!$C$3:$C$127,0), MATCH('Table for manuscript'!N$1, data!$A$3:$AI$3,0))</f>
        <v>0</v>
      </c>
      <c r="O96" s="113">
        <f>INDEX(data!$A$3:$AI$127, MATCH('Table for manuscript'!$C96, data!$C$3:$C$127,0), MATCH('Table for manuscript'!O$1, data!$A$3:$AI$3,0))</f>
        <v>0</v>
      </c>
      <c r="P96" s="113">
        <f>INDEX(data!$A$3:$AI$127, MATCH('Table for manuscript'!$C96, data!$C$3:$C$127,0), MATCH('Table for manuscript'!P$1, data!$A$3:$AI$3,0))</f>
        <v>0</v>
      </c>
      <c r="Q96" s="20" t="str">
        <f>INDEX(data!$A$3:$AI$127, MATCH('Table for manuscript'!$C96, data!$C$3:$C$127,0), MATCH('Table for manuscript'!Q$1, data!$A$3:$AI$3,0))</f>
        <v/>
      </c>
    </row>
    <row r="97" spans="1:17">
      <c r="A97" s="91">
        <v>95</v>
      </c>
      <c r="B97" s="91" t="s">
        <v>103</v>
      </c>
      <c r="C97" s="91" t="s">
        <v>175</v>
      </c>
      <c r="D97" s="109" t="e">
        <f>INDEX(data!$A$3:$AI$127, MATCH('Table for manuscript'!$C97, data!$C$3:$C$127,0), MATCH('Table for manuscript'!D$1, data!$A$3:$AI$3,0))</f>
        <v>#N/A</v>
      </c>
      <c r="E97" s="107" t="e">
        <f>INDEX(data!$A$3:$AI$127, MATCH('Table for manuscript'!$C97, data!$C$3:$C$127,0), MATCH('Table for manuscript'!E$1, data!$A$3:$AI$3,0))</f>
        <v>#N/A</v>
      </c>
      <c r="F97" s="108" t="e">
        <f>INDEX(data!$A$3:$AI$127, MATCH('Table for manuscript'!$C97, data!$C$3:$C$127,0), MATCH('Table for manuscript'!F$1, data!$A$3:$AI$3,0))</f>
        <v>#N/A</v>
      </c>
      <c r="G97" s="109" t="e">
        <f>INDEX(References!$A$2:$C$58,MATCH(INDEX(data!$A$3:$AI$127, MATCH('Table for manuscript'!$C97, data!$C$3:$C$127,0), MATCH('Table for manuscript'!G$1, data!$A$3:$AI$3,0)), References!$C$2:$C$58,0),2)</f>
        <v>#N/A</v>
      </c>
      <c r="H97" s="110" t="e">
        <f>INDEX(data!$A$3:$AI$127, MATCH('Table for manuscript'!$C97, data!$C$3:$C$127,0), MATCH('Table for manuscript'!H$1, data!$A$3:$AI$3,0))/100</f>
        <v>#N/A</v>
      </c>
      <c r="I97" s="112" t="e">
        <f>INDEX(data!$A$3:$AI$127, MATCH('Table for manuscript'!$C97, data!$C$3:$C$127,0), MATCH('Table for manuscript'!I$1, data!$A$3:$AI$3,0))</f>
        <v>#N/A</v>
      </c>
      <c r="J97" s="111" t="e">
        <f>INDEX(data!$A$3:$AI$127, MATCH('Table for manuscript'!$C97, data!$C$3:$C$127,0), MATCH('Table for manuscript'!J$1, data!$A$3:$AI$3,0))</f>
        <v>#N/A</v>
      </c>
      <c r="K97" s="113" t="e">
        <f>INDEX(data!$A$3:$AI$127, MATCH('Table for manuscript'!$C97, data!$C$3:$C$127,0), MATCH('Table for manuscript'!K$1, data!$A$3:$AI$3,0))</f>
        <v>#N/A</v>
      </c>
      <c r="L97" s="113" t="e">
        <f>INDEX(data!$A$3:$AI$127, MATCH('Table for manuscript'!$C97, data!$C$3:$C$127,0), MATCH('Table for manuscript'!L$1, data!$A$3:$AI$3,0))</f>
        <v>#N/A</v>
      </c>
      <c r="M97" s="113" t="e">
        <f>INDEX(data!$A$3:$AI$127, MATCH('Table for manuscript'!$C97, data!$C$3:$C$127,0), MATCH('Table for manuscript'!M$1, data!$A$3:$AI$3,0))</f>
        <v>#N/A</v>
      </c>
      <c r="N97" s="113" t="e">
        <f>INDEX(data!$A$3:$AI$127, MATCH('Table for manuscript'!$C97, data!$C$3:$C$127,0), MATCH('Table for manuscript'!N$1, data!$A$3:$AI$3,0))</f>
        <v>#N/A</v>
      </c>
      <c r="O97" s="113" t="e">
        <f>INDEX(data!$A$3:$AI$127, MATCH('Table for manuscript'!$C97, data!$C$3:$C$127,0), MATCH('Table for manuscript'!O$1, data!$A$3:$AI$3,0))</f>
        <v>#N/A</v>
      </c>
      <c r="P97" s="113" t="e">
        <f>INDEX(data!$A$3:$AI$127, MATCH('Table for manuscript'!$C97, data!$C$3:$C$127,0), MATCH('Table for manuscript'!P$1, data!$A$3:$AI$3,0))</f>
        <v>#N/A</v>
      </c>
      <c r="Q97" s="20" t="e">
        <f>INDEX(data!$A$3:$AI$127, MATCH('Table for manuscript'!$C97, data!$C$3:$C$127,0), MATCH('Table for manuscript'!Q$1, data!$A$3:$AI$3,0))</f>
        <v>#N/A</v>
      </c>
    </row>
    <row r="98" spans="1:17">
      <c r="A98" s="91">
        <v>96</v>
      </c>
      <c r="B98" s="91" t="s">
        <v>103</v>
      </c>
      <c r="C98" s="91" t="s">
        <v>1201</v>
      </c>
      <c r="D98" s="109" t="e">
        <f>INDEX(data!$A$3:$AI$127, MATCH('Table for manuscript'!$C98, data!$C$3:$C$127,0), MATCH('Table for manuscript'!D$1, data!$A$3:$AI$3,0))</f>
        <v>#N/A</v>
      </c>
      <c r="E98" s="107" t="e">
        <f>INDEX(data!$A$3:$AI$127, MATCH('Table for manuscript'!$C98, data!$C$3:$C$127,0), MATCH('Table for manuscript'!E$1, data!$A$3:$AI$3,0))</f>
        <v>#N/A</v>
      </c>
      <c r="F98" s="108" t="e">
        <f>INDEX(data!$A$3:$AI$127, MATCH('Table for manuscript'!$C98, data!$C$3:$C$127,0), MATCH('Table for manuscript'!F$1, data!$A$3:$AI$3,0))</f>
        <v>#N/A</v>
      </c>
      <c r="G98" s="109" t="e">
        <f>INDEX(References!$A$2:$C$58,MATCH(INDEX(data!$A$3:$AI$127, MATCH('Table for manuscript'!$C98, data!$C$3:$C$127,0), MATCH('Table for manuscript'!G$1, data!$A$3:$AI$3,0)), References!$C$2:$C$58,0),2)</f>
        <v>#N/A</v>
      </c>
      <c r="H98" s="110" t="e">
        <f>INDEX(data!$A$3:$AI$127, MATCH('Table for manuscript'!$C98, data!$C$3:$C$127,0), MATCH('Table for manuscript'!H$1, data!$A$3:$AI$3,0))/100</f>
        <v>#N/A</v>
      </c>
      <c r="I98" s="112" t="e">
        <f>INDEX(data!$A$3:$AI$127, MATCH('Table for manuscript'!$C98, data!$C$3:$C$127,0), MATCH('Table for manuscript'!I$1, data!$A$3:$AI$3,0))</f>
        <v>#N/A</v>
      </c>
      <c r="J98" s="111" t="e">
        <f>INDEX(data!$A$3:$AI$127, MATCH('Table for manuscript'!$C98, data!$C$3:$C$127,0), MATCH('Table for manuscript'!J$1, data!$A$3:$AI$3,0))</f>
        <v>#N/A</v>
      </c>
      <c r="K98" s="113" t="e">
        <f>INDEX(data!$A$3:$AI$127, MATCH('Table for manuscript'!$C98, data!$C$3:$C$127,0), MATCH('Table for manuscript'!K$1, data!$A$3:$AI$3,0))</f>
        <v>#N/A</v>
      </c>
      <c r="L98" s="113" t="e">
        <f>INDEX(data!$A$3:$AI$127, MATCH('Table for manuscript'!$C98, data!$C$3:$C$127,0), MATCH('Table for manuscript'!L$1, data!$A$3:$AI$3,0))</f>
        <v>#N/A</v>
      </c>
      <c r="M98" s="113" t="e">
        <f>INDEX(data!$A$3:$AI$127, MATCH('Table for manuscript'!$C98, data!$C$3:$C$127,0), MATCH('Table for manuscript'!M$1, data!$A$3:$AI$3,0))</f>
        <v>#N/A</v>
      </c>
      <c r="N98" s="113" t="e">
        <f>INDEX(data!$A$3:$AI$127, MATCH('Table for manuscript'!$C98, data!$C$3:$C$127,0), MATCH('Table for manuscript'!N$1, data!$A$3:$AI$3,0))</f>
        <v>#N/A</v>
      </c>
      <c r="O98" s="113" t="e">
        <f>INDEX(data!$A$3:$AI$127, MATCH('Table for manuscript'!$C98, data!$C$3:$C$127,0), MATCH('Table for manuscript'!O$1, data!$A$3:$AI$3,0))</f>
        <v>#N/A</v>
      </c>
      <c r="P98" s="113" t="e">
        <f>INDEX(data!$A$3:$AI$127, MATCH('Table for manuscript'!$C98, data!$C$3:$C$127,0), MATCH('Table for manuscript'!P$1, data!$A$3:$AI$3,0))</f>
        <v>#N/A</v>
      </c>
      <c r="Q98" s="20" t="e">
        <f>INDEX(data!$A$3:$AI$127, MATCH('Table for manuscript'!$C98, data!$C$3:$C$127,0), MATCH('Table for manuscript'!Q$1, data!$A$3:$AI$3,0))</f>
        <v>#N/A</v>
      </c>
    </row>
    <row r="99" spans="1:17">
      <c r="A99" s="91">
        <v>97</v>
      </c>
      <c r="B99" s="91" t="s">
        <v>103</v>
      </c>
      <c r="C99" s="91" t="s">
        <v>182</v>
      </c>
      <c r="D99" s="109">
        <f>INDEX(data!$A$3:$AI$127, MATCH('Table for manuscript'!$C99, data!$C$3:$C$127,0), MATCH('Table for manuscript'!D$1, data!$A$3:$AI$3,0))</f>
        <v>0.13</v>
      </c>
      <c r="E99" s="107">
        <f>INDEX(data!$A$3:$AI$127, MATCH('Table for manuscript'!$C99, data!$C$3:$C$127,0), MATCH('Table for manuscript'!E$1, data!$A$3:$AI$3,0))</f>
        <v>2.6676000000000002</v>
      </c>
      <c r="F99" s="108">
        <f>INDEX(data!$A$3:$AI$127, MATCH('Table for manuscript'!$C99, data!$C$3:$C$127,0), MATCH('Table for manuscript'!F$1, data!$A$3:$AI$3,0))</f>
        <v>20.52</v>
      </c>
      <c r="G99" s="109" t="str">
        <f>INDEX(References!$A$2:$C$58,MATCH(INDEX(data!$A$3:$AI$127, MATCH('Table for manuscript'!$C99, data!$C$3:$C$127,0), MATCH('Table for manuscript'!G$1, data!$A$3:$AI$3,0)), References!$C$2:$C$58,0),2)</f>
        <v>[42]</v>
      </c>
      <c r="H99" s="110">
        <f>INDEX(data!$A$3:$AI$127, MATCH('Table for manuscript'!$C99, data!$C$3:$C$127,0), MATCH('Table for manuscript'!H$1, data!$A$3:$AI$3,0))/100</f>
        <v>0.55021589999999998</v>
      </c>
      <c r="I99" s="112">
        <f>INDEX(data!$A$3:$AI$127, MATCH('Table for manuscript'!$C99, data!$C$3:$C$127,0), MATCH('Table for manuscript'!I$1, data!$A$3:$AI$3,0))</f>
        <v>194008.87115403244</v>
      </c>
      <c r="J99" s="111">
        <f>INDEX(data!$A$3:$AI$127, MATCH('Table for manuscript'!$C99, data!$C$3:$C$127,0), MATCH('Table for manuscript'!J$1, data!$A$3:$AI$3,0))</f>
        <v>8.4897416955204505</v>
      </c>
      <c r="K99" s="113">
        <f>INDEX(data!$A$3:$AI$127, MATCH('Table for manuscript'!$C99, data!$C$3:$C$127,0), MATCH('Table for manuscript'!K$1, data!$A$3:$AI$3,0))</f>
        <v>30</v>
      </c>
      <c r="L99" s="113">
        <f>INDEX(data!$A$3:$AI$127, MATCH('Table for manuscript'!$C99, data!$C$3:$C$127,0), MATCH('Table for manuscript'!L$1, data!$A$3:$AI$3,0))</f>
        <v>4.5</v>
      </c>
      <c r="M99" s="113">
        <f>INDEX(data!$A$3:$AI$127, MATCH('Table for manuscript'!$C99, data!$C$3:$C$127,0), MATCH('Table for manuscript'!M$1, data!$A$3:$AI$3,0))</f>
        <v>0.1</v>
      </c>
      <c r="N99" s="113">
        <f>INDEX(data!$A$3:$AI$127, MATCH('Table for manuscript'!$C99, data!$C$3:$C$127,0), MATCH('Table for manuscript'!N$1, data!$A$3:$AI$3,0))</f>
        <v>0</v>
      </c>
      <c r="O99" s="113">
        <f>INDEX(data!$A$3:$AI$127, MATCH('Table for manuscript'!$C99, data!$C$3:$C$127,0), MATCH('Table for manuscript'!O$1, data!$A$3:$AI$3,0))</f>
        <v>0</v>
      </c>
      <c r="P99" s="113">
        <f>INDEX(data!$A$3:$AI$127, MATCH('Table for manuscript'!$C99, data!$C$3:$C$127,0), MATCH('Table for manuscript'!P$1, data!$A$3:$AI$3,0))</f>
        <v>0</v>
      </c>
      <c r="Q99" s="20" t="str">
        <f>INDEX(data!$A$3:$AI$127, MATCH('Table for manuscript'!$C99, data!$C$3:$C$127,0), MATCH('Table for manuscript'!Q$1, data!$A$3:$AI$3,0))</f>
        <v>Magnesium sulfate + calcium during antenatal care for pre-eclampsia/eclampsia</v>
      </c>
    </row>
    <row r="100" spans="1:17">
      <c r="A100" s="91">
        <v>98</v>
      </c>
      <c r="B100" s="91" t="s">
        <v>103</v>
      </c>
      <c r="C100" s="91" t="s">
        <v>197</v>
      </c>
      <c r="D100" s="109">
        <f>INDEX(data!$A$3:$AI$127, MATCH('Table for manuscript'!$C100, data!$C$3:$C$127,0), MATCH('Table for manuscript'!D$1, data!$A$3:$AI$3,0))</f>
        <v>2.1806230974351708</v>
      </c>
      <c r="E100" s="107">
        <f>INDEX(data!$A$3:$AI$127, MATCH('Table for manuscript'!$C100, data!$C$3:$C$127,0), MATCH('Table for manuscript'!E$1, data!$A$3:$AI$3,0))</f>
        <v>74.3051800980097</v>
      </c>
      <c r="F100" s="108">
        <f>INDEX(data!$A$3:$AI$127, MATCH('Table for manuscript'!$C100, data!$C$3:$C$127,0), MATCH('Table for manuscript'!F$1, data!$A$3:$AI$3,0))</f>
        <v>34.075205470127685</v>
      </c>
      <c r="G100" s="109" t="str">
        <f>INDEX(References!$A$2:$C$58,MATCH(INDEX(data!$A$3:$AI$127, MATCH('Table for manuscript'!$C100, data!$C$3:$C$127,0), MATCH('Table for manuscript'!G$1, data!$A$3:$AI$3,0)), References!$C$2:$C$58,0),2)</f>
        <v>[38]</v>
      </c>
      <c r="H100" s="110">
        <f>INDEX(data!$A$3:$AI$127, MATCH('Table for manuscript'!$C100, data!$C$3:$C$127,0), MATCH('Table for manuscript'!H$1, data!$A$3:$AI$3,0))/100</f>
        <v>1</v>
      </c>
      <c r="I100" s="112">
        <f>INDEX(data!$A$3:$AI$127, MATCH('Table for manuscript'!$C100, data!$C$3:$C$127,0), MATCH('Table for manuscript'!I$1, data!$A$3:$AI$3,0))</f>
        <v>194008.87116000001</v>
      </c>
      <c r="J100" s="111">
        <f>INDEX(data!$A$3:$AI$127, MATCH('Table for manuscript'!$C100, data!$C$3:$C$127,0), MATCH('Table for manuscript'!J$1, data!$A$3:$AI$3,0))</f>
        <v>20.526615748755678</v>
      </c>
      <c r="K100" s="113">
        <f>INDEX(data!$A$3:$AI$127, MATCH('Table for manuscript'!$C100, data!$C$3:$C$127,0), MATCH('Table for manuscript'!K$1, data!$A$3:$AI$3,0))</f>
        <v>10.5</v>
      </c>
      <c r="L100" s="113">
        <f>INDEX(data!$A$3:$AI$127, MATCH('Table for manuscript'!$C100, data!$C$3:$C$127,0), MATCH('Table for manuscript'!L$1, data!$A$3:$AI$3,0))</f>
        <v>30</v>
      </c>
      <c r="M100" s="113">
        <f>INDEX(data!$A$3:$AI$127, MATCH('Table for manuscript'!$C100, data!$C$3:$C$127,0), MATCH('Table for manuscript'!M$1, data!$A$3:$AI$3,0))</f>
        <v>0</v>
      </c>
      <c r="N100" s="113">
        <f>INDEX(data!$A$3:$AI$127, MATCH('Table for manuscript'!$C100, data!$C$3:$C$127,0), MATCH('Table for manuscript'!N$1, data!$A$3:$AI$3,0))</f>
        <v>0</v>
      </c>
      <c r="O100" s="113">
        <f>INDEX(data!$A$3:$AI$127, MATCH('Table for manuscript'!$C100, data!$C$3:$C$127,0), MATCH('Table for manuscript'!O$1, data!$A$3:$AI$3,0))</f>
        <v>0</v>
      </c>
      <c r="P100" s="113">
        <f>INDEX(data!$A$3:$AI$127, MATCH('Table for manuscript'!$C100, data!$C$3:$C$127,0), MATCH('Table for manuscript'!P$1, data!$A$3:$AI$3,0))</f>
        <v>0</v>
      </c>
      <c r="Q100" s="20" t="str">
        <f>INDEX(data!$A$3:$AI$127, MATCH('Table for manuscript'!$C100, data!$C$3:$C$127,0), MATCH('Table for manuscript'!Q$1, data!$A$3:$AI$3,0))</f>
        <v xml:space="preserve">Tetanus toxoid + Normal delivery by a skilled attendant + Management of OL (95%) </v>
      </c>
    </row>
    <row r="101" spans="1:17">
      <c r="A101" s="91">
        <v>99</v>
      </c>
      <c r="B101" s="91" t="s">
        <v>103</v>
      </c>
      <c r="C101" s="91" t="s">
        <v>191</v>
      </c>
      <c r="D101" s="109">
        <f>INDEX(data!$A$3:$AI$127, MATCH('Table for manuscript'!$C101, data!$C$3:$C$127,0), MATCH('Table for manuscript'!D$1, data!$A$3:$AI$3,0))</f>
        <v>0.13</v>
      </c>
      <c r="E101" s="107">
        <f>INDEX(data!$A$3:$AI$127, MATCH('Table for manuscript'!$C101, data!$C$3:$C$127,0), MATCH('Table for manuscript'!E$1, data!$A$3:$AI$3,0))</f>
        <v>2.6676000000000002</v>
      </c>
      <c r="F101" s="108">
        <f>INDEX(data!$A$3:$AI$127, MATCH('Table for manuscript'!$C101, data!$C$3:$C$127,0), MATCH('Table for manuscript'!F$1, data!$A$3:$AI$3,0))</f>
        <v>20.52</v>
      </c>
      <c r="G101" s="109" t="str">
        <f>INDEX(References!$A$2:$C$58,MATCH(INDEX(data!$A$3:$AI$127, MATCH('Table for manuscript'!$C101, data!$C$3:$C$127,0), MATCH('Table for manuscript'!G$1, data!$A$3:$AI$3,0)), References!$C$2:$C$58,0),2)</f>
        <v>[42]</v>
      </c>
      <c r="H101" s="110">
        <f>INDEX(data!$A$3:$AI$127, MATCH('Table for manuscript'!$C101, data!$C$3:$C$127,0), MATCH('Table for manuscript'!H$1, data!$A$3:$AI$3,0))/100</f>
        <v>0.42066979999999998</v>
      </c>
      <c r="I101" s="112">
        <f>INDEX(data!$A$3:$AI$127, MATCH('Table for manuscript'!$C101, data!$C$3:$C$127,0), MATCH('Table for manuscript'!I$1, data!$A$3:$AI$3,0))</f>
        <v>72064.452023891427</v>
      </c>
      <c r="J101" s="111">
        <f>INDEX(data!$A$3:$AI$127, MATCH('Table for manuscript'!$C101, data!$C$3:$C$127,0), MATCH('Table for manuscript'!J$1, data!$A$3:$AI$3,0))</f>
        <v>8.4897416955204505</v>
      </c>
      <c r="K101" s="113">
        <f>INDEX(data!$A$3:$AI$127, MATCH('Table for manuscript'!$C101, data!$C$3:$C$127,0), MATCH('Table for manuscript'!K$1, data!$A$3:$AI$3,0))</f>
        <v>60</v>
      </c>
      <c r="L101" s="113">
        <f>INDEX(data!$A$3:$AI$127, MATCH('Table for manuscript'!$C101, data!$C$3:$C$127,0), MATCH('Table for manuscript'!L$1, data!$A$3:$AI$3,0))</f>
        <v>12</v>
      </c>
      <c r="M101" s="113">
        <f>INDEX(data!$A$3:$AI$127, MATCH('Table for manuscript'!$C101, data!$C$3:$C$127,0), MATCH('Table for manuscript'!M$1, data!$A$3:$AI$3,0))</f>
        <v>0.1</v>
      </c>
      <c r="N101" s="113">
        <f>INDEX(data!$A$3:$AI$127, MATCH('Table for manuscript'!$C101, data!$C$3:$C$127,0), MATCH('Table for manuscript'!N$1, data!$A$3:$AI$3,0))</f>
        <v>0</v>
      </c>
      <c r="O101" s="113">
        <f>INDEX(data!$A$3:$AI$127, MATCH('Table for manuscript'!$C101, data!$C$3:$C$127,0), MATCH('Table for manuscript'!O$1, data!$A$3:$AI$3,0))</f>
        <v>0</v>
      </c>
      <c r="P101" s="113">
        <f>INDEX(data!$A$3:$AI$127, MATCH('Table for manuscript'!$C101, data!$C$3:$C$127,0), MATCH('Table for manuscript'!P$1, data!$A$3:$AI$3,0))</f>
        <v>0</v>
      </c>
      <c r="Q101" s="20" t="str">
        <f>INDEX(data!$A$3:$AI$127, MATCH('Table for manuscript'!$C101, data!$C$3:$C$127,0), MATCH('Table for manuscript'!Q$1, data!$A$3:$AI$3,0))</f>
        <v>Magnesium sulfate + calcium during antenatal care for pre-eclampsia/eclampsia</v>
      </c>
    </row>
    <row r="102" spans="1:17">
      <c r="A102" s="91">
        <v>100</v>
      </c>
      <c r="B102" s="91" t="s">
        <v>103</v>
      </c>
      <c r="C102" s="91" t="s">
        <v>225</v>
      </c>
      <c r="D102" s="109">
        <f>INDEX(data!$A$3:$AI$127, MATCH('Table for manuscript'!$C102, data!$C$3:$C$127,0), MATCH('Table for manuscript'!D$1, data!$A$3:$AI$3,0))</f>
        <v>2.4229145526700635E-2</v>
      </c>
      <c r="E102" s="107">
        <f>INDEX(data!$A$3:$AI$127, MATCH('Table for manuscript'!$C102, data!$C$3:$C$127,0), MATCH('Table for manuscript'!E$1, data!$A$3:$AI$3,0))</f>
        <v>1.6685294931942085</v>
      </c>
      <c r="F102" s="108">
        <f>INDEX(data!$A$3:$AI$127, MATCH('Table for manuscript'!$C102, data!$C$3:$C$127,0), MATCH('Table for manuscript'!F$1, data!$A$3:$AI$3,0))</f>
        <v>68.864561953102353</v>
      </c>
      <c r="G102" s="109" t="str">
        <f>INDEX(References!$A$2:$C$58,MATCH(INDEX(data!$A$3:$AI$127, MATCH('Table for manuscript'!$C102, data!$C$3:$C$127,0), MATCH('Table for manuscript'!G$1, data!$A$3:$AI$3,0)), References!$C$2:$C$58,0),2)</f>
        <v>[38]</v>
      </c>
      <c r="H102" s="110">
        <f>INDEX(data!$A$3:$AI$127, MATCH('Table for manuscript'!$C102, data!$C$3:$C$127,0), MATCH('Table for manuscript'!H$1, data!$A$3:$AI$3,0))/100</f>
        <v>0.7</v>
      </c>
      <c r="I102" s="112">
        <f>INDEX(data!$A$3:$AI$127, MATCH('Table for manuscript'!$C102, data!$C$3:$C$127,0), MATCH('Table for manuscript'!I$1, data!$A$3:$AI$3,0))</f>
        <v>1940088.7116285714</v>
      </c>
      <c r="J102" s="111">
        <f>INDEX(data!$A$3:$AI$127, MATCH('Table for manuscript'!$C102, data!$C$3:$C$127,0), MATCH('Table for manuscript'!J$1, data!$A$3:$AI$3,0))</f>
        <v>41.072129720298634</v>
      </c>
      <c r="K102" s="113">
        <f>INDEX(data!$A$3:$AI$127, MATCH('Table for manuscript'!$C102, data!$C$3:$C$127,0), MATCH('Table for manuscript'!K$1, data!$A$3:$AI$3,0))</f>
        <v>20</v>
      </c>
      <c r="L102" s="113">
        <f>INDEX(data!$A$3:$AI$127, MATCH('Table for manuscript'!$C102, data!$C$3:$C$127,0), MATCH('Table for manuscript'!L$1, data!$A$3:$AI$3,0))</f>
        <v>4</v>
      </c>
      <c r="M102" s="113">
        <f>INDEX(data!$A$3:$AI$127, MATCH('Table for manuscript'!$C102, data!$C$3:$C$127,0), MATCH('Table for manuscript'!M$1, data!$A$3:$AI$3,0))</f>
        <v>0.3</v>
      </c>
      <c r="N102" s="113">
        <f>INDEX(data!$A$3:$AI$127, MATCH('Table for manuscript'!$C102, data!$C$3:$C$127,0), MATCH('Table for manuscript'!N$1, data!$A$3:$AI$3,0))</f>
        <v>0</v>
      </c>
      <c r="O102" s="113">
        <f>INDEX(data!$A$3:$AI$127, MATCH('Table for manuscript'!$C102, data!$C$3:$C$127,0), MATCH('Table for manuscript'!O$1, data!$A$3:$AI$3,0))</f>
        <v>0</v>
      </c>
      <c r="P102" s="113">
        <f>INDEX(data!$A$3:$AI$127, MATCH('Table for manuscript'!$C102, data!$C$3:$C$127,0), MATCH('Table for manuscript'!P$1, data!$A$3:$AI$3,0))</f>
        <v>0</v>
      </c>
      <c r="Q102" s="20" t="str">
        <f>INDEX(data!$A$3:$AI$127, MATCH('Table for manuscript'!$C102, data!$C$3:$C$127,0), MATCH('Table for manuscript'!Q$1, data!$A$3:$AI$3,0))</f>
        <v>Management of maternal sepsis (95%)</v>
      </c>
    </row>
    <row r="103" spans="1:17">
      <c r="A103" s="91">
        <v>101</v>
      </c>
      <c r="B103" s="91" t="s">
        <v>103</v>
      </c>
      <c r="C103" s="91" t="s">
        <v>194</v>
      </c>
      <c r="D103" s="109">
        <f>INDEX(data!$A$3:$AI$127, MATCH('Table for manuscript'!$C103, data!$C$3:$C$127,0), MATCH('Table for manuscript'!D$1, data!$A$3:$AI$3,0))</f>
        <v>1.3193883638183221</v>
      </c>
      <c r="E103" s="107">
        <f>INDEX(data!$A$3:$AI$127, MATCH('Table for manuscript'!$C103, data!$C$3:$C$127,0), MATCH('Table for manuscript'!E$1, data!$A$3:$AI$3,0))</f>
        <v>43.612368825777203</v>
      </c>
      <c r="F103" s="108">
        <f>INDEX(data!$A$3:$AI$127, MATCH('Table for manuscript'!$C103, data!$C$3:$C$127,0), MATCH('Table for manuscript'!F$1, data!$A$3:$AI$3,0))</f>
        <v>33.054989737489123</v>
      </c>
      <c r="G103" s="109" t="str">
        <f>INDEX(References!$A$2:$C$58,MATCH(INDEX(data!$A$3:$AI$127, MATCH('Table for manuscript'!$C103, data!$C$3:$C$127,0), MATCH('Table for manuscript'!G$1, data!$A$3:$AI$3,0)), References!$C$2:$C$58,0),2)</f>
        <v>[38]</v>
      </c>
      <c r="H103" s="110">
        <f>INDEX(data!$A$3:$AI$127, MATCH('Table for manuscript'!$C103, data!$C$3:$C$127,0), MATCH('Table for manuscript'!H$1, data!$A$3:$AI$3,0))/100</f>
        <v>0.73362120000000008</v>
      </c>
      <c r="I103" s="112">
        <f>INDEX(data!$A$3:$AI$127, MATCH('Table for manuscript'!$C103, data!$C$3:$C$127,0), MATCH('Table for manuscript'!I$1, data!$A$3:$AI$3,0))</f>
        <v>190014.07224872996</v>
      </c>
      <c r="J103" s="111">
        <f>INDEX(data!$A$3:$AI$127, MATCH('Table for manuscript'!$C103, data!$C$3:$C$127,0), MATCH('Table for manuscript'!J$1, data!$A$3:$AI$3,0))</f>
        <v>0.37821385252109929</v>
      </c>
      <c r="K103" s="113">
        <f>INDEX(data!$A$3:$AI$127, MATCH('Table for manuscript'!$C103, data!$C$3:$C$127,0), MATCH('Table for manuscript'!K$1, data!$A$3:$AI$3,0))</f>
        <v>0.5</v>
      </c>
      <c r="L103" s="113">
        <f>INDEX(data!$A$3:$AI$127, MATCH('Table for manuscript'!$C103, data!$C$3:$C$127,0), MATCH('Table for manuscript'!L$1, data!$A$3:$AI$3,0))</f>
        <v>0.5</v>
      </c>
      <c r="M103" s="113">
        <f>INDEX(data!$A$3:$AI$127, MATCH('Table for manuscript'!$C103, data!$C$3:$C$127,0), MATCH('Table for manuscript'!M$1, data!$A$3:$AI$3,0))</f>
        <v>0</v>
      </c>
      <c r="N103" s="113">
        <f>INDEX(data!$A$3:$AI$127, MATCH('Table for manuscript'!$C103, data!$C$3:$C$127,0), MATCH('Table for manuscript'!N$1, data!$A$3:$AI$3,0))</f>
        <v>0</v>
      </c>
      <c r="O103" s="113">
        <f>INDEX(data!$A$3:$AI$127, MATCH('Table for manuscript'!$C103, data!$C$3:$C$127,0), MATCH('Table for manuscript'!O$1, data!$A$3:$AI$3,0))</f>
        <v>0</v>
      </c>
      <c r="P103" s="113">
        <f>INDEX(data!$A$3:$AI$127, MATCH('Table for manuscript'!$C103, data!$C$3:$C$127,0), MATCH('Table for manuscript'!P$1, data!$A$3:$AI$3,0))</f>
        <v>0</v>
      </c>
      <c r="Q103" s="20" t="str">
        <f>INDEX(data!$A$3:$AI$127, MATCH('Table for manuscript'!$C103, data!$C$3:$C$127,0), MATCH('Table for manuscript'!Q$1, data!$A$3:$AI$3,0))</f>
        <v xml:space="preserve">Emergency neonatal care (95%) </v>
      </c>
    </row>
    <row r="104" spans="1:17">
      <c r="A104" s="91">
        <v>102</v>
      </c>
      <c r="B104" s="91" t="s">
        <v>103</v>
      </c>
      <c r="C104" s="91" t="s">
        <v>228</v>
      </c>
      <c r="D104" s="109">
        <f>INDEX(data!$A$3:$AI$127, MATCH('Table for manuscript'!$C104, data!$C$3:$C$127,0), MATCH('Table for manuscript'!D$1, data!$A$3:$AI$3,0))</f>
        <v>7.4215595462610653E-2</v>
      </c>
      <c r="E104" s="107">
        <f>INDEX(data!$A$3:$AI$127, MATCH('Table for manuscript'!$C104, data!$C$3:$C$127,0), MATCH('Table for manuscript'!E$1, data!$A$3:$AI$3,0))</f>
        <v>2.7257730515313776</v>
      </c>
      <c r="F104" s="108">
        <f>INDEX(data!$A$3:$AI$127, MATCH('Table for manuscript'!$C104, data!$C$3:$C$127,0), MATCH('Table for manuscript'!F$1, data!$A$3:$AI$3,0))</f>
        <v>36.727766374987922</v>
      </c>
      <c r="G104" s="109" t="str">
        <f>INDEX(References!$A$2:$C$58,MATCH(INDEX(data!$A$3:$AI$127, MATCH('Table for manuscript'!$C104, data!$C$3:$C$127,0), MATCH('Table for manuscript'!G$1, data!$A$3:$AI$3,0)), References!$C$2:$C$58,0),2)</f>
        <v>[38]</v>
      </c>
      <c r="H104" s="110">
        <f>INDEX(data!$A$3:$AI$127, MATCH('Table for manuscript'!$C104, data!$C$3:$C$127,0), MATCH('Table for manuscript'!H$1, data!$A$3:$AI$3,0))/100</f>
        <v>0.7</v>
      </c>
      <c r="I104" s="112">
        <f>INDEX(data!$A$3:$AI$127, MATCH('Table for manuscript'!$C104, data!$C$3:$C$127,0), MATCH('Table for manuscript'!I$1, data!$A$3:$AI$3,0))</f>
        <v>1900140.7225428573</v>
      </c>
      <c r="J104" s="111">
        <f>INDEX(data!$A$3:$AI$127, MATCH('Table for manuscript'!$C104, data!$C$3:$C$127,0), MATCH('Table for manuscript'!J$1, data!$A$3:$AI$3,0))</f>
        <v>1.9586341700930532</v>
      </c>
      <c r="K104" s="113">
        <f>INDEX(data!$A$3:$AI$127, MATCH('Table for manuscript'!$C104, data!$C$3:$C$127,0), MATCH('Table for manuscript'!K$1, data!$A$3:$AI$3,0))</f>
        <v>20</v>
      </c>
      <c r="L104" s="113">
        <f>INDEX(data!$A$3:$AI$127, MATCH('Table for manuscript'!$C104, data!$C$3:$C$127,0), MATCH('Table for manuscript'!L$1, data!$A$3:$AI$3,0))</f>
        <v>4</v>
      </c>
      <c r="M104" s="113">
        <f>INDEX(data!$A$3:$AI$127, MATCH('Table for manuscript'!$C104, data!$C$3:$C$127,0), MATCH('Table for manuscript'!M$1, data!$A$3:$AI$3,0))</f>
        <v>0.3</v>
      </c>
      <c r="N104" s="113">
        <f>INDEX(data!$A$3:$AI$127, MATCH('Table for manuscript'!$C104, data!$C$3:$C$127,0), MATCH('Table for manuscript'!N$1, data!$A$3:$AI$3,0))</f>
        <v>0</v>
      </c>
      <c r="O104" s="113">
        <f>INDEX(data!$A$3:$AI$127, MATCH('Table for manuscript'!$C104, data!$C$3:$C$127,0), MATCH('Table for manuscript'!O$1, data!$A$3:$AI$3,0))</f>
        <v>0</v>
      </c>
      <c r="P104" s="113">
        <f>INDEX(data!$A$3:$AI$127, MATCH('Table for manuscript'!$C104, data!$C$3:$C$127,0), MATCH('Table for manuscript'!P$1, data!$A$3:$AI$3,0))</f>
        <v>0</v>
      </c>
      <c r="Q104" s="20" t="str">
        <f>INDEX(data!$A$3:$AI$127, MATCH('Table for manuscript'!$C104, data!$C$3:$C$127,0), MATCH('Table for manuscript'!Q$1, data!$A$3:$AI$3,0))</f>
        <v>Management of serious newborn infections (95%)</v>
      </c>
    </row>
    <row r="105" spans="1:17">
      <c r="A105" s="91">
        <v>103</v>
      </c>
      <c r="B105" s="91" t="s">
        <v>103</v>
      </c>
      <c r="C105" s="91" t="s">
        <v>1157</v>
      </c>
      <c r="D105" s="109">
        <f>INDEX(data!$A$3:$AI$127, MATCH('Table for manuscript'!$C105, data!$C$3:$C$127,0), MATCH('Table for manuscript'!D$1, data!$A$3:$AI$3,0))</f>
        <v>0.37</v>
      </c>
      <c r="E105" s="107">
        <f>INDEX(data!$A$3:$AI$127, MATCH('Table for manuscript'!$C105, data!$C$3:$C$127,0), MATCH('Table for manuscript'!E$1, data!$A$3:$AI$3,0))</f>
        <v>-57.170159999999996</v>
      </c>
      <c r="F105" s="108">
        <f>INDEX(data!$A$3:$AI$127, MATCH('Table for manuscript'!$C105, data!$C$3:$C$127,0), MATCH('Table for manuscript'!F$1, data!$A$3:$AI$3,0))</f>
        <v>-154.51394594594595</v>
      </c>
      <c r="G105" s="109" t="str">
        <f>INDEX(References!$A$2:$C$58,MATCH(INDEX(data!$A$3:$AI$127, MATCH('Table for manuscript'!$C105, data!$C$3:$C$127,0), MATCH('Table for manuscript'!G$1, data!$A$3:$AI$3,0)), References!$C$2:$C$58,0),2)</f>
        <v>[40]</v>
      </c>
      <c r="H105" s="110">
        <f>INDEX(data!$A$3:$AI$127, MATCH('Table for manuscript'!$C105, data!$C$3:$C$127,0), MATCH('Table for manuscript'!H$1, data!$A$3:$AI$3,0))/100</f>
        <v>0.72900000000000009</v>
      </c>
      <c r="I105" s="112">
        <f>INDEX(data!$A$3:$AI$127, MATCH('Table for manuscript'!$C105, data!$C$3:$C$127,0), MATCH('Table for manuscript'!I$1, data!$A$3:$AI$3,0))</f>
        <v>2463842.8629629626</v>
      </c>
      <c r="J105" s="111">
        <f>INDEX(data!$A$3:$AI$127, MATCH('Table for manuscript'!$C105, data!$C$3:$C$127,0), MATCH('Table for manuscript'!J$1, data!$A$3:$AI$3,0))</f>
        <v>6.05</v>
      </c>
      <c r="K105" s="113">
        <f>INDEX(data!$A$3:$AI$127, MATCH('Table for manuscript'!$C105, data!$C$3:$C$127,0), MATCH('Table for manuscript'!K$1, data!$A$3:$AI$3,0))</f>
        <v>0</v>
      </c>
      <c r="L105" s="113">
        <f>INDEX(data!$A$3:$AI$127, MATCH('Table for manuscript'!$C105, data!$C$3:$C$127,0), MATCH('Table for manuscript'!L$1, data!$A$3:$AI$3,0))</f>
        <v>0</v>
      </c>
      <c r="M105" s="113">
        <f>INDEX(data!$A$3:$AI$127, MATCH('Table for manuscript'!$C105, data!$C$3:$C$127,0), MATCH('Table for manuscript'!M$1, data!$A$3:$AI$3,0))</f>
        <v>0</v>
      </c>
      <c r="N105" s="113">
        <f>INDEX(data!$A$3:$AI$127, MATCH('Table for manuscript'!$C105, data!$C$3:$C$127,0), MATCH('Table for manuscript'!N$1, data!$A$3:$AI$3,0))</f>
        <v>0</v>
      </c>
      <c r="O105" s="113">
        <f>INDEX(data!$A$3:$AI$127, MATCH('Table for manuscript'!$C105, data!$C$3:$C$127,0), MATCH('Table for manuscript'!O$1, data!$A$3:$AI$3,0))</f>
        <v>0</v>
      </c>
      <c r="P105" s="113">
        <f>INDEX(data!$A$3:$AI$127, MATCH('Table for manuscript'!$C105, data!$C$3:$C$127,0), MATCH('Table for manuscript'!P$1, data!$A$3:$AI$3,0))</f>
        <v>0</v>
      </c>
      <c r="Q105" s="20" t="str">
        <f>INDEX(data!$A$3:$AI$127, MATCH('Table for manuscript'!$C105, data!$C$3:$C$127,0), MATCH('Table for manuscript'!Q$1, data!$A$3:$AI$3,0))</f>
        <v>Universal access to modern contraceptives</v>
      </c>
    </row>
    <row r="106" spans="1:17">
      <c r="A106" s="91">
        <v>104</v>
      </c>
      <c r="B106" s="91" t="s">
        <v>103</v>
      </c>
      <c r="C106" s="91" t="s">
        <v>129</v>
      </c>
      <c r="D106" s="109">
        <f>INDEX(data!$A$3:$AI$127, MATCH('Table for manuscript'!$C106, data!$C$3:$C$127,0), MATCH('Table for manuscript'!D$1, data!$A$3:$AI$3,0))</f>
        <v>0.05</v>
      </c>
      <c r="E106" s="107">
        <f>INDEX(data!$A$3:$AI$127, MATCH('Table for manuscript'!$C106, data!$C$3:$C$127,0), MATCH('Table for manuscript'!E$1, data!$A$3:$AI$3,0))</f>
        <v>28.699553181407602</v>
      </c>
      <c r="F106" s="108">
        <f>INDEX(data!$A$3:$AI$127, MATCH('Table for manuscript'!$C106, data!$C$3:$C$127,0), MATCH('Table for manuscript'!F$1, data!$A$3:$AI$3,0))</f>
        <v>573.99106362815201</v>
      </c>
      <c r="G106" s="109" t="str">
        <f>INDEX(References!$A$2:$C$58,MATCH(INDEX(data!$A$3:$AI$127, MATCH('Table for manuscript'!$C106, data!$C$3:$C$127,0), MATCH('Table for manuscript'!G$1, data!$A$3:$AI$3,0)), References!$C$2:$C$58,0),2)</f>
        <v>[11]</v>
      </c>
      <c r="H106" s="110">
        <f>INDEX(data!$A$3:$AI$127, MATCH('Table for manuscript'!$C106, data!$C$3:$C$127,0), MATCH('Table for manuscript'!H$1, data!$A$3:$AI$3,0))/100</f>
        <v>1</v>
      </c>
      <c r="I106" s="112">
        <f>INDEX(data!$A$3:$AI$127, MATCH('Table for manuscript'!$C106, data!$C$3:$C$127,0), MATCH('Table for manuscript'!I$1, data!$A$3:$AI$3,0))</f>
        <v>16950.237539999998</v>
      </c>
      <c r="J106" s="111">
        <f>INDEX(data!$A$3:$AI$127, MATCH('Table for manuscript'!$C106, data!$C$3:$C$127,0), MATCH('Table for manuscript'!J$1, data!$A$3:$AI$3,0))</f>
        <v>15.560670339212292</v>
      </c>
      <c r="K106" s="113">
        <f>INDEX(data!$A$3:$AI$127, MATCH('Table for manuscript'!$C106, data!$C$3:$C$127,0), MATCH('Table for manuscript'!K$1, data!$A$3:$AI$3,0))</f>
        <v>28</v>
      </c>
      <c r="L106" s="113">
        <f>INDEX(data!$A$3:$AI$127, MATCH('Table for manuscript'!$C106, data!$C$3:$C$127,0), MATCH('Table for manuscript'!L$1, data!$A$3:$AI$3,0))</f>
        <v>28</v>
      </c>
      <c r="M106" s="113">
        <f>INDEX(data!$A$3:$AI$127, MATCH('Table for manuscript'!$C106, data!$C$3:$C$127,0), MATCH('Table for manuscript'!M$1, data!$A$3:$AI$3,0))</f>
        <v>0.25</v>
      </c>
      <c r="N106" s="113">
        <f>INDEX(data!$A$3:$AI$127, MATCH('Table for manuscript'!$C106, data!$C$3:$C$127,0), MATCH('Table for manuscript'!N$1, data!$A$3:$AI$3,0))</f>
        <v>0</v>
      </c>
      <c r="O106" s="113">
        <f>INDEX(data!$A$3:$AI$127, MATCH('Table for manuscript'!$C106, data!$C$3:$C$127,0), MATCH('Table for manuscript'!O$1, data!$A$3:$AI$3,0))</f>
        <v>0</v>
      </c>
      <c r="P106" s="113">
        <f>INDEX(data!$A$3:$AI$127, MATCH('Table for manuscript'!$C106, data!$C$3:$C$127,0), MATCH('Table for manuscript'!P$1, data!$A$3:$AI$3,0))</f>
        <v>0</v>
      </c>
      <c r="Q106" s="20" t="str">
        <f>INDEX(data!$A$3:$AI$127, MATCH('Table for manuscript'!$C106, data!$C$3:$C$127,0), MATCH('Table for manuscript'!Q$1, data!$A$3:$AI$3,0))</f>
        <v/>
      </c>
    </row>
    <row r="107" spans="1:17">
      <c r="A107" s="91">
        <v>105</v>
      </c>
      <c r="B107" s="91" t="s">
        <v>103</v>
      </c>
      <c r="C107" s="91" t="s">
        <v>1343</v>
      </c>
      <c r="D107" s="109" t="e">
        <f>INDEX(data!$A$3:$AI$127, MATCH('Table for manuscript'!$C107, data!$C$3:$C$127,0), MATCH('Table for manuscript'!D$1, data!$A$3:$AI$3,0))</f>
        <v>#N/A</v>
      </c>
      <c r="E107" s="107" t="e">
        <f>INDEX(data!$A$3:$AI$127, MATCH('Table for manuscript'!$C107, data!$C$3:$C$127,0), MATCH('Table for manuscript'!E$1, data!$A$3:$AI$3,0))</f>
        <v>#N/A</v>
      </c>
      <c r="F107" s="108" t="e">
        <f>INDEX(data!$A$3:$AI$127, MATCH('Table for manuscript'!$C107, data!$C$3:$C$127,0), MATCH('Table for manuscript'!F$1, data!$A$3:$AI$3,0))</f>
        <v>#N/A</v>
      </c>
      <c r="G107" s="109" t="e">
        <f>INDEX(References!$A$2:$C$58,MATCH(INDEX(data!$A$3:$AI$127, MATCH('Table for manuscript'!$C107, data!$C$3:$C$127,0), MATCH('Table for manuscript'!G$1, data!$A$3:$AI$3,0)), References!$C$2:$C$58,0),2)</f>
        <v>#N/A</v>
      </c>
      <c r="H107" s="110" t="e">
        <f>INDEX(data!$A$3:$AI$127, MATCH('Table for manuscript'!$C107, data!$C$3:$C$127,0), MATCH('Table for manuscript'!H$1, data!$A$3:$AI$3,0))/100</f>
        <v>#N/A</v>
      </c>
      <c r="I107" s="112" t="e">
        <f>INDEX(data!$A$3:$AI$127, MATCH('Table for manuscript'!$C107, data!$C$3:$C$127,0), MATCH('Table for manuscript'!I$1, data!$A$3:$AI$3,0))</f>
        <v>#N/A</v>
      </c>
      <c r="J107" s="111" t="e">
        <f>INDEX(data!$A$3:$AI$127, MATCH('Table for manuscript'!$C107, data!$C$3:$C$127,0), MATCH('Table for manuscript'!J$1, data!$A$3:$AI$3,0))</f>
        <v>#N/A</v>
      </c>
      <c r="K107" s="113" t="e">
        <f>INDEX(data!$A$3:$AI$127, MATCH('Table for manuscript'!$C107, data!$C$3:$C$127,0), MATCH('Table for manuscript'!K$1, data!$A$3:$AI$3,0))</f>
        <v>#N/A</v>
      </c>
      <c r="L107" s="113" t="e">
        <f>INDEX(data!$A$3:$AI$127, MATCH('Table for manuscript'!$C107, data!$C$3:$C$127,0), MATCH('Table for manuscript'!L$1, data!$A$3:$AI$3,0))</f>
        <v>#N/A</v>
      </c>
      <c r="M107" s="113" t="e">
        <f>INDEX(data!$A$3:$AI$127, MATCH('Table for manuscript'!$C107, data!$C$3:$C$127,0), MATCH('Table for manuscript'!M$1, data!$A$3:$AI$3,0))</f>
        <v>#N/A</v>
      </c>
      <c r="N107" s="113" t="e">
        <f>INDEX(data!$A$3:$AI$127, MATCH('Table for manuscript'!$C107, data!$C$3:$C$127,0), MATCH('Table for manuscript'!N$1, data!$A$3:$AI$3,0))</f>
        <v>#N/A</v>
      </c>
      <c r="O107" s="113" t="e">
        <f>INDEX(data!$A$3:$AI$127, MATCH('Table for manuscript'!$C107, data!$C$3:$C$127,0), MATCH('Table for manuscript'!O$1, data!$A$3:$AI$3,0))</f>
        <v>#N/A</v>
      </c>
      <c r="P107" s="113" t="e">
        <f>INDEX(data!$A$3:$AI$127, MATCH('Table for manuscript'!$C107, data!$C$3:$C$127,0), MATCH('Table for manuscript'!P$1, data!$A$3:$AI$3,0))</f>
        <v>#N/A</v>
      </c>
      <c r="Q107" s="20" t="e">
        <f>INDEX(data!$A$3:$AI$127, MATCH('Table for manuscript'!$C107, data!$C$3:$C$127,0), MATCH('Table for manuscript'!Q$1, data!$A$3:$AI$3,0))</f>
        <v>#N/A</v>
      </c>
    </row>
    <row r="108" spans="1:17">
      <c r="A108" s="91">
        <v>106</v>
      </c>
      <c r="B108" s="91" t="s">
        <v>103</v>
      </c>
      <c r="C108" s="91" t="s">
        <v>125</v>
      </c>
      <c r="D108" s="109">
        <f>INDEX(data!$A$3:$AI$127, MATCH('Table for manuscript'!$C108, data!$C$3:$C$127,0), MATCH('Table for manuscript'!D$1, data!$A$3:$AI$3,0))</f>
        <v>5.9999999999999991E-2</v>
      </c>
      <c r="E108" s="107">
        <f>INDEX(data!$A$3:$AI$127, MATCH('Table for manuscript'!$C108, data!$C$3:$C$127,0), MATCH('Table for manuscript'!E$1, data!$A$3:$AI$3,0))</f>
        <v>29.082644676109567</v>
      </c>
      <c r="F108" s="108">
        <f>INDEX(data!$A$3:$AI$127, MATCH('Table for manuscript'!$C108, data!$C$3:$C$127,0), MATCH('Table for manuscript'!F$1, data!$A$3:$AI$3,0))</f>
        <v>484.71074460182621</v>
      </c>
      <c r="G108" s="109" t="str">
        <f>INDEX(References!$A$2:$C$58,MATCH(INDEX(data!$A$3:$AI$127, MATCH('Table for manuscript'!$C108, data!$C$3:$C$127,0), MATCH('Table for manuscript'!G$1, data!$A$3:$AI$3,0)), References!$C$2:$C$58,0),2)</f>
        <v>[11]</v>
      </c>
      <c r="H108" s="110">
        <f>INDEX(data!$A$3:$AI$127, MATCH('Table for manuscript'!$C108, data!$C$3:$C$127,0), MATCH('Table for manuscript'!H$1, data!$A$3:$AI$3,0))/100</f>
        <v>3.3000000000000002E-2</v>
      </c>
      <c r="I108" s="112">
        <f>INDEX(data!$A$3:$AI$127, MATCH('Table for manuscript'!$C108, data!$C$3:$C$127,0), MATCH('Table for manuscript'!I$1, data!$A$3:$AI$3,0))</f>
        <v>339004.75090909086</v>
      </c>
      <c r="J108" s="111">
        <f>INDEX(data!$A$3:$AI$127, MATCH('Table for manuscript'!$C108, data!$C$3:$C$127,0), MATCH('Table for manuscript'!J$1, data!$A$3:$AI$3,0))</f>
        <v>1.258452372322008</v>
      </c>
      <c r="K108" s="113">
        <f>INDEX(data!$A$3:$AI$127, MATCH('Table for manuscript'!$C108, data!$C$3:$C$127,0), MATCH('Table for manuscript'!K$1, data!$A$3:$AI$3,0))</f>
        <v>15</v>
      </c>
      <c r="L108" s="113">
        <f>INDEX(data!$A$3:$AI$127, MATCH('Table for manuscript'!$C108, data!$C$3:$C$127,0), MATCH('Table for manuscript'!L$1, data!$A$3:$AI$3,0))</f>
        <v>28</v>
      </c>
      <c r="M108" s="113">
        <f>INDEX(data!$A$3:$AI$127, MATCH('Table for manuscript'!$C108, data!$C$3:$C$127,0), MATCH('Table for manuscript'!M$1, data!$A$3:$AI$3,0))</f>
        <v>0.25</v>
      </c>
      <c r="N108" s="113">
        <f>INDEX(data!$A$3:$AI$127, MATCH('Table for manuscript'!$C108, data!$C$3:$C$127,0), MATCH('Table for manuscript'!N$1, data!$A$3:$AI$3,0))</f>
        <v>0</v>
      </c>
      <c r="O108" s="113">
        <f>INDEX(data!$A$3:$AI$127, MATCH('Table for manuscript'!$C108, data!$C$3:$C$127,0), MATCH('Table for manuscript'!O$1, data!$A$3:$AI$3,0))</f>
        <v>0</v>
      </c>
      <c r="P108" s="113">
        <f>INDEX(data!$A$3:$AI$127, MATCH('Table for manuscript'!$C108, data!$C$3:$C$127,0), MATCH('Table for manuscript'!P$1, data!$A$3:$AI$3,0))</f>
        <v>0</v>
      </c>
      <c r="Q108" s="20" t="str">
        <f>INDEX(data!$A$3:$AI$127, MATCH('Table for manuscript'!$C108, data!$C$3:$C$127,0), MATCH('Table for manuscript'!Q$1, data!$A$3:$AI$3,0))</f>
        <v/>
      </c>
    </row>
    <row r="109" spans="1:17">
      <c r="A109" s="91">
        <v>107</v>
      </c>
      <c r="B109" s="91" t="s">
        <v>103</v>
      </c>
      <c r="C109" s="91" t="s">
        <v>205</v>
      </c>
      <c r="D109" s="109">
        <f>INDEX(data!$A$3:$AI$127, MATCH('Table for manuscript'!$C109, data!$C$3:$C$127,0), MATCH('Table for manuscript'!D$1, data!$A$3:$AI$3,0))</f>
        <v>0.24229145526740936</v>
      </c>
      <c r="E109" s="107">
        <f>INDEX(data!$A$3:$AI$127, MATCH('Table for manuscript'!$C109, data!$C$3:$C$127,0), MATCH('Table for manuscript'!E$1, data!$A$3:$AI$3,0))</f>
        <v>1.4238118341947592</v>
      </c>
      <c r="F109" s="108">
        <f>INDEX(data!$A$3:$AI$127, MATCH('Table for manuscript'!$C109, data!$C$3:$C$127,0), MATCH('Table for manuscript'!F$1, data!$A$3:$AI$3,0))</f>
        <v>5.8764426199980653</v>
      </c>
      <c r="G109" s="109" t="str">
        <f>INDEX(References!$A$2:$C$58,MATCH(INDEX(data!$A$3:$AI$127, MATCH('Table for manuscript'!$C109, data!$C$3:$C$127,0), MATCH('Table for manuscript'!G$1, data!$A$3:$AI$3,0)), References!$C$2:$C$58,0),2)</f>
        <v>[38]</v>
      </c>
      <c r="H109" s="110">
        <f>INDEX(data!$A$3:$AI$127, MATCH('Table for manuscript'!$C109, data!$C$3:$C$127,0), MATCH('Table for manuscript'!H$1, data!$A$3:$AI$3,0))/100</f>
        <v>0.7579612</v>
      </c>
      <c r="I109" s="112">
        <f>INDEX(data!$A$3:$AI$127, MATCH('Table for manuscript'!$C109, data!$C$3:$C$127,0), MATCH('Table for manuscript'!I$1, data!$A$3:$AI$3,0))</f>
        <v>1940088.7116253446</v>
      </c>
      <c r="J109" s="111">
        <f>INDEX(data!$A$3:$AI$127, MATCH('Table for manuscript'!$C109, data!$C$3:$C$127,0), MATCH('Table for manuscript'!J$1, data!$A$3:$AI$3,0))</f>
        <v>1E-35</v>
      </c>
      <c r="K109" s="113">
        <f>INDEX(data!$A$3:$AI$127, MATCH('Table for manuscript'!$C109, data!$C$3:$C$127,0), MATCH('Table for manuscript'!K$1, data!$A$3:$AI$3,0))</f>
        <v>0.1</v>
      </c>
      <c r="L109" s="113">
        <f>INDEX(data!$A$3:$AI$127, MATCH('Table for manuscript'!$C109, data!$C$3:$C$127,0), MATCH('Table for manuscript'!L$1, data!$A$3:$AI$3,0))</f>
        <v>0</v>
      </c>
      <c r="M109" s="113">
        <f>INDEX(data!$A$3:$AI$127, MATCH('Table for manuscript'!$C109, data!$C$3:$C$127,0), MATCH('Table for manuscript'!M$1, data!$A$3:$AI$3,0))</f>
        <v>0</v>
      </c>
      <c r="N109" s="113">
        <f>INDEX(data!$A$3:$AI$127, MATCH('Table for manuscript'!$C109, data!$C$3:$C$127,0), MATCH('Table for manuscript'!N$1, data!$A$3:$AI$3,0))</f>
        <v>0</v>
      </c>
      <c r="O109" s="113">
        <f>INDEX(data!$A$3:$AI$127, MATCH('Table for manuscript'!$C109, data!$C$3:$C$127,0), MATCH('Table for manuscript'!O$1, data!$A$3:$AI$3,0))</f>
        <v>0</v>
      </c>
      <c r="P109" s="113">
        <f>INDEX(data!$A$3:$AI$127, MATCH('Table for manuscript'!$C109, data!$C$3:$C$127,0), MATCH('Table for manuscript'!P$1, data!$A$3:$AI$3,0))</f>
        <v>0</v>
      </c>
      <c r="Q109" s="20" t="str">
        <f>INDEX(data!$A$3:$AI$127, MATCH('Table for manuscript'!$C109, data!$C$3:$C$127,0), MATCH('Table for manuscript'!Q$1, data!$A$3:$AI$3,0))</f>
        <v>Support for breastfeeding mothers (95%)</v>
      </c>
    </row>
    <row r="110" spans="1:17">
      <c r="A110" s="91">
        <v>108</v>
      </c>
      <c r="B110" s="91" t="s">
        <v>103</v>
      </c>
      <c r="C110" s="91" t="s">
        <v>163</v>
      </c>
      <c r="D110" s="109">
        <f>INDEX(data!$A$3:$AI$127, MATCH('Table for manuscript'!$C110, data!$C$3:$C$127,0), MATCH('Table for manuscript'!D$1, data!$A$3:$AI$3,0))</f>
        <v>9.8991703892788774E-2</v>
      </c>
      <c r="E110" s="107">
        <f>INDEX(data!$A$3:$AI$127, MATCH('Table for manuscript'!$C110, data!$C$3:$C$127,0), MATCH('Table for manuscript'!E$1, data!$A$3:$AI$3,0))</f>
        <v>0.82276860880663694</v>
      </c>
      <c r="F110" s="108">
        <f>INDEX(data!$A$3:$AI$127, MATCH('Table for manuscript'!$C110, data!$C$3:$C$127,0), MATCH('Table for manuscript'!F$1, data!$A$3:$AI$3,0))</f>
        <v>8.3114905234657037</v>
      </c>
      <c r="G110" s="109" t="str">
        <f>INDEX(References!$A$2:$C$58,MATCH(INDEX(data!$A$3:$AI$127, MATCH('Table for manuscript'!$C110, data!$C$3:$C$127,0), MATCH('Table for manuscript'!G$1, data!$A$3:$AI$3,0)), References!$C$2:$C$58,0),2)</f>
        <v>[44]</v>
      </c>
      <c r="H110" s="110">
        <f>INDEX(data!$A$3:$AI$127, MATCH('Table for manuscript'!$C110, data!$C$3:$C$127,0), MATCH('Table for manuscript'!H$1, data!$A$3:$AI$3,0))/100</f>
        <v>0.59301559999999998</v>
      </c>
      <c r="I110" s="112">
        <f>INDEX(data!$A$3:$AI$127, MATCH('Table for manuscript'!$C110, data!$C$3:$C$127,0), MATCH('Table for manuscript'!I$1, data!$A$3:$AI$3,0))</f>
        <v>2573730.4292332279</v>
      </c>
      <c r="J110" s="111">
        <f>INDEX(data!$A$3:$AI$127, MATCH('Table for manuscript'!$C110, data!$C$3:$C$127,0), MATCH('Table for manuscript'!J$1, data!$A$3:$AI$3,0))</f>
        <v>0.48048367777537326</v>
      </c>
      <c r="K110" s="113">
        <f>INDEX(data!$A$3:$AI$127, MATCH('Table for manuscript'!$C110, data!$C$3:$C$127,0), MATCH('Table for manuscript'!K$1, data!$A$3:$AI$3,0))</f>
        <v>0</v>
      </c>
      <c r="L110" s="113">
        <f>INDEX(data!$A$3:$AI$127, MATCH('Table for manuscript'!$C110, data!$C$3:$C$127,0), MATCH('Table for manuscript'!L$1, data!$A$3:$AI$3,0))</f>
        <v>5</v>
      </c>
      <c r="M110" s="113">
        <f>INDEX(data!$A$3:$AI$127, MATCH('Table for manuscript'!$C110, data!$C$3:$C$127,0), MATCH('Table for manuscript'!M$1, data!$A$3:$AI$3,0))</f>
        <v>0.2</v>
      </c>
      <c r="N110" s="113">
        <f>INDEX(data!$A$3:$AI$127, MATCH('Table for manuscript'!$C110, data!$C$3:$C$127,0), MATCH('Table for manuscript'!N$1, data!$A$3:$AI$3,0))</f>
        <v>0</v>
      </c>
      <c r="O110" s="113">
        <f>INDEX(data!$A$3:$AI$127, MATCH('Table for manuscript'!$C110, data!$C$3:$C$127,0), MATCH('Table for manuscript'!O$1, data!$A$3:$AI$3,0))</f>
        <v>0</v>
      </c>
      <c r="P110" s="113">
        <f>INDEX(data!$A$3:$AI$127, MATCH('Table for manuscript'!$C110, data!$C$3:$C$127,0), MATCH('Table for manuscript'!P$1, data!$A$3:$AI$3,0))</f>
        <v>0</v>
      </c>
      <c r="Q110" s="20" t="str">
        <f>INDEX(data!$A$3:$AI$127, MATCH('Table for manuscript'!$C110, data!$C$3:$C$127,0), MATCH('Table for manuscript'!Q$1, data!$A$3:$AI$3,0))</f>
        <v>Syphilis screening before third trimester + treat with three injections of benzathine penicillin if positive</v>
      </c>
    </row>
    <row r="111" spans="1:17">
      <c r="A111" s="91">
        <v>109</v>
      </c>
      <c r="B111" s="91" t="s">
        <v>103</v>
      </c>
      <c r="C111" s="91" t="s">
        <v>142</v>
      </c>
      <c r="D111" s="109">
        <f>INDEX(data!$A$3:$AI$127, MATCH('Table for manuscript'!$C111, data!$C$3:$C$127,0), MATCH('Table for manuscript'!D$1, data!$A$3:$AI$3,0))</f>
        <v>9.4364158929620148E-2</v>
      </c>
      <c r="E111" s="107">
        <f>INDEX(data!$A$3:$AI$127, MATCH('Table for manuscript'!$C111, data!$C$3:$C$127,0), MATCH('Table for manuscript'!E$1, data!$A$3:$AI$3,0))</f>
        <v>0.90557602403382209</v>
      </c>
      <c r="F111" s="108">
        <f>INDEX(data!$A$3:$AI$127, MATCH('Table for manuscript'!$C111, data!$C$3:$C$127,0), MATCH('Table for manuscript'!F$1, data!$A$3:$AI$3,0))</f>
        <v>9.5966099237871667</v>
      </c>
      <c r="G111" s="109" t="str">
        <f>INDEX(References!$A$2:$C$58,MATCH(INDEX(data!$A$3:$AI$127, MATCH('Table for manuscript'!$C111, data!$C$3:$C$127,0), MATCH('Table for manuscript'!G$1, data!$A$3:$AI$3,0)), References!$C$2:$C$58,0),2)</f>
        <v>[38]</v>
      </c>
      <c r="H111" s="110">
        <f>INDEX(data!$A$3:$AI$127, MATCH('Table for manuscript'!$C111, data!$C$3:$C$127,0), MATCH('Table for manuscript'!H$1, data!$A$3:$AI$3,0))/100</f>
        <v>0.85</v>
      </c>
      <c r="I111" s="112">
        <f>INDEX(data!$A$3:$AI$127, MATCH('Table for manuscript'!$C111, data!$C$3:$C$127,0), MATCH('Table for manuscript'!I$1, data!$A$3:$AI$3,0))</f>
        <v>2573730.4292235295</v>
      </c>
      <c r="J111" s="111">
        <f>INDEX(data!$A$3:$AI$127, MATCH('Table for manuscript'!$C111, data!$C$3:$C$127,0), MATCH('Table for manuscript'!J$1, data!$A$3:$AI$3,0))</f>
        <v>0.21939893962345811</v>
      </c>
      <c r="K111" s="113">
        <f>INDEX(data!$A$3:$AI$127, MATCH('Table for manuscript'!$C111, data!$C$3:$C$127,0), MATCH('Table for manuscript'!K$1, data!$A$3:$AI$3,0))</f>
        <v>0</v>
      </c>
      <c r="L111" s="113">
        <f>INDEX(data!$A$3:$AI$127, MATCH('Table for manuscript'!$C111, data!$C$3:$C$127,0), MATCH('Table for manuscript'!L$1, data!$A$3:$AI$3,0))</f>
        <v>0</v>
      </c>
      <c r="M111" s="113">
        <f>INDEX(data!$A$3:$AI$127, MATCH('Table for manuscript'!$C111, data!$C$3:$C$127,0), MATCH('Table for manuscript'!M$1, data!$A$3:$AI$3,0))</f>
        <v>0</v>
      </c>
      <c r="N111" s="113">
        <f>INDEX(data!$A$3:$AI$127, MATCH('Table for manuscript'!$C111, data!$C$3:$C$127,0), MATCH('Table for manuscript'!N$1, data!$A$3:$AI$3,0))</f>
        <v>0</v>
      </c>
      <c r="O111" s="113">
        <f>INDEX(data!$A$3:$AI$127, MATCH('Table for manuscript'!$C111, data!$C$3:$C$127,0), MATCH('Table for manuscript'!O$1, data!$A$3:$AI$3,0))</f>
        <v>0</v>
      </c>
      <c r="P111" s="113">
        <f>INDEX(data!$A$3:$AI$127, MATCH('Table for manuscript'!$C111, data!$C$3:$C$127,0), MATCH('Table for manuscript'!P$1, data!$A$3:$AI$3,0))</f>
        <v>0</v>
      </c>
      <c r="Q111" s="20" t="str">
        <f>INDEX(data!$A$3:$AI$127, MATCH('Table for manuscript'!$C111, data!$C$3:$C$127,0), MATCH('Table for manuscript'!Q$1, data!$A$3:$AI$3,0))</f>
        <v>Tetanus Toxoid</v>
      </c>
    </row>
    <row r="112" spans="1:17">
      <c r="A112" s="91">
        <v>110</v>
      </c>
      <c r="B112" s="91" t="s">
        <v>103</v>
      </c>
      <c r="C112" s="91" t="s">
        <v>208</v>
      </c>
      <c r="D112" s="109" t="e">
        <f>INDEX(data!$A$3:$AI$127, MATCH('Table for manuscript'!$C112, data!$C$3:$C$127,0), MATCH('Table for manuscript'!D$1, data!$A$3:$AI$3,0))</f>
        <v>#N/A</v>
      </c>
      <c r="E112" s="107" t="e">
        <f>INDEX(data!$A$3:$AI$127, MATCH('Table for manuscript'!$C112, data!$C$3:$C$127,0), MATCH('Table for manuscript'!E$1, data!$A$3:$AI$3,0))</f>
        <v>#N/A</v>
      </c>
      <c r="F112" s="108" t="e">
        <f>INDEX(data!$A$3:$AI$127, MATCH('Table for manuscript'!$C112, data!$C$3:$C$127,0), MATCH('Table for manuscript'!F$1, data!$A$3:$AI$3,0))</f>
        <v>#N/A</v>
      </c>
      <c r="G112" s="109" t="e">
        <f>INDEX(References!$A$2:$C$58,MATCH(INDEX(data!$A$3:$AI$127, MATCH('Table for manuscript'!$C112, data!$C$3:$C$127,0), MATCH('Table for manuscript'!G$1, data!$A$3:$AI$3,0)), References!$C$2:$C$58,0),2)</f>
        <v>#N/A</v>
      </c>
      <c r="H112" s="110" t="e">
        <f>INDEX(data!$A$3:$AI$127, MATCH('Table for manuscript'!$C112, data!$C$3:$C$127,0), MATCH('Table for manuscript'!H$1, data!$A$3:$AI$3,0))/100</f>
        <v>#N/A</v>
      </c>
      <c r="I112" s="112" t="e">
        <f>INDEX(data!$A$3:$AI$127, MATCH('Table for manuscript'!$C112, data!$C$3:$C$127,0), MATCH('Table for manuscript'!I$1, data!$A$3:$AI$3,0))</f>
        <v>#N/A</v>
      </c>
      <c r="J112" s="111" t="e">
        <f>INDEX(data!$A$3:$AI$127, MATCH('Table for manuscript'!$C112, data!$C$3:$C$127,0), MATCH('Table for manuscript'!J$1, data!$A$3:$AI$3,0))</f>
        <v>#N/A</v>
      </c>
      <c r="K112" s="113" t="e">
        <f>INDEX(data!$A$3:$AI$127, MATCH('Table for manuscript'!$C112, data!$C$3:$C$127,0), MATCH('Table for manuscript'!K$1, data!$A$3:$AI$3,0))</f>
        <v>#N/A</v>
      </c>
      <c r="L112" s="113" t="e">
        <f>INDEX(data!$A$3:$AI$127, MATCH('Table for manuscript'!$C112, data!$C$3:$C$127,0), MATCH('Table for manuscript'!L$1, data!$A$3:$AI$3,0))</f>
        <v>#N/A</v>
      </c>
      <c r="M112" s="113" t="e">
        <f>INDEX(data!$A$3:$AI$127, MATCH('Table for manuscript'!$C112, data!$C$3:$C$127,0), MATCH('Table for manuscript'!M$1, data!$A$3:$AI$3,0))</f>
        <v>#N/A</v>
      </c>
      <c r="N112" s="113" t="e">
        <f>INDEX(data!$A$3:$AI$127, MATCH('Table for manuscript'!$C112, data!$C$3:$C$127,0), MATCH('Table for manuscript'!N$1, data!$A$3:$AI$3,0))</f>
        <v>#N/A</v>
      </c>
      <c r="O112" s="113" t="e">
        <f>INDEX(data!$A$3:$AI$127, MATCH('Table for manuscript'!$C112, data!$C$3:$C$127,0), MATCH('Table for manuscript'!O$1, data!$A$3:$AI$3,0))</f>
        <v>#N/A</v>
      </c>
      <c r="P112" s="113" t="e">
        <f>INDEX(data!$A$3:$AI$127, MATCH('Table for manuscript'!$C112, data!$C$3:$C$127,0), MATCH('Table for manuscript'!P$1, data!$A$3:$AI$3,0))</f>
        <v>#N/A</v>
      </c>
      <c r="Q112" s="20" t="e">
        <f>INDEX(data!$A$3:$AI$127, MATCH('Table for manuscript'!$C112, data!$C$3:$C$127,0), MATCH('Table for manuscript'!Q$1, data!$A$3:$AI$3,0))</f>
        <v>#N/A</v>
      </c>
    </row>
    <row r="113" spans="1:17">
      <c r="A113" s="91">
        <v>111</v>
      </c>
      <c r="B113" s="91" t="s">
        <v>103</v>
      </c>
      <c r="C113" s="91" t="s">
        <v>210</v>
      </c>
      <c r="D113" s="109" t="e">
        <f>INDEX(data!$A$3:$AI$127, MATCH('Table for manuscript'!$C113, data!$C$3:$C$127,0), MATCH('Table for manuscript'!D$1, data!$A$3:$AI$3,0))</f>
        <v>#N/A</v>
      </c>
      <c r="E113" s="107" t="e">
        <f>INDEX(data!$A$3:$AI$127, MATCH('Table for manuscript'!$C113, data!$C$3:$C$127,0), MATCH('Table for manuscript'!E$1, data!$A$3:$AI$3,0))</f>
        <v>#N/A</v>
      </c>
      <c r="F113" s="108" t="e">
        <f>INDEX(data!$A$3:$AI$127, MATCH('Table for manuscript'!$C113, data!$C$3:$C$127,0), MATCH('Table for manuscript'!F$1, data!$A$3:$AI$3,0))</f>
        <v>#N/A</v>
      </c>
      <c r="G113" s="109" t="e">
        <f>INDEX(References!$A$2:$C$58,MATCH(INDEX(data!$A$3:$AI$127, MATCH('Table for manuscript'!$C113, data!$C$3:$C$127,0), MATCH('Table for manuscript'!G$1, data!$A$3:$AI$3,0)), References!$C$2:$C$58,0),2)</f>
        <v>#N/A</v>
      </c>
      <c r="H113" s="110" t="e">
        <f>INDEX(data!$A$3:$AI$127, MATCH('Table for manuscript'!$C113, data!$C$3:$C$127,0), MATCH('Table for manuscript'!H$1, data!$A$3:$AI$3,0))/100</f>
        <v>#N/A</v>
      </c>
      <c r="I113" s="112" t="e">
        <f>INDEX(data!$A$3:$AI$127, MATCH('Table for manuscript'!$C113, data!$C$3:$C$127,0), MATCH('Table for manuscript'!I$1, data!$A$3:$AI$3,0))</f>
        <v>#N/A</v>
      </c>
      <c r="J113" s="111" t="e">
        <f>INDEX(data!$A$3:$AI$127, MATCH('Table for manuscript'!$C113, data!$C$3:$C$127,0), MATCH('Table for manuscript'!J$1, data!$A$3:$AI$3,0))</f>
        <v>#N/A</v>
      </c>
      <c r="K113" s="113" t="e">
        <f>INDEX(data!$A$3:$AI$127, MATCH('Table for manuscript'!$C113, data!$C$3:$C$127,0), MATCH('Table for manuscript'!K$1, data!$A$3:$AI$3,0))</f>
        <v>#N/A</v>
      </c>
      <c r="L113" s="113" t="e">
        <f>INDEX(data!$A$3:$AI$127, MATCH('Table for manuscript'!$C113, data!$C$3:$C$127,0), MATCH('Table for manuscript'!L$1, data!$A$3:$AI$3,0))</f>
        <v>#N/A</v>
      </c>
      <c r="M113" s="113" t="e">
        <f>INDEX(data!$A$3:$AI$127, MATCH('Table for manuscript'!$C113, data!$C$3:$C$127,0), MATCH('Table for manuscript'!M$1, data!$A$3:$AI$3,0))</f>
        <v>#N/A</v>
      </c>
      <c r="N113" s="113" t="e">
        <f>INDEX(data!$A$3:$AI$127, MATCH('Table for manuscript'!$C113, data!$C$3:$C$127,0), MATCH('Table for manuscript'!N$1, data!$A$3:$AI$3,0))</f>
        <v>#N/A</v>
      </c>
      <c r="O113" s="113" t="e">
        <f>INDEX(data!$A$3:$AI$127, MATCH('Table for manuscript'!$C113, data!$C$3:$C$127,0), MATCH('Table for manuscript'!O$1, data!$A$3:$AI$3,0))</f>
        <v>#N/A</v>
      </c>
      <c r="P113" s="113" t="e">
        <f>INDEX(data!$A$3:$AI$127, MATCH('Table for manuscript'!$C113, data!$C$3:$C$127,0), MATCH('Table for manuscript'!P$1, data!$A$3:$AI$3,0))</f>
        <v>#N/A</v>
      </c>
      <c r="Q113" s="20" t="e">
        <f>INDEX(data!$A$3:$AI$127, MATCH('Table for manuscript'!$C113, data!$C$3:$C$127,0), MATCH('Table for manuscript'!Q$1, data!$A$3:$AI$3,0))</f>
        <v>#N/A</v>
      </c>
    </row>
    <row r="114" spans="1:17">
      <c r="A114" s="91">
        <v>112</v>
      </c>
      <c r="B114" s="91" t="s">
        <v>450</v>
      </c>
      <c r="C114" s="91" t="s">
        <v>508</v>
      </c>
      <c r="D114" s="109">
        <f>INDEX(data!$A$3:$AI$127, MATCH('Table for manuscript'!$C114, data!$C$3:$C$127,0), MATCH('Table for manuscript'!D$1, data!$A$3:$AI$3,0))</f>
        <v>6.8599999999999994E-2</v>
      </c>
      <c r="E114" s="107">
        <f>INDEX(data!$A$3:$AI$127, MATCH('Table for manuscript'!$C114, data!$C$3:$C$127,0), MATCH('Table for manuscript'!E$1, data!$A$3:$AI$3,0))</f>
        <v>16.073640000000001</v>
      </c>
      <c r="F114" s="108">
        <f>INDEX(data!$A$3:$AI$127, MATCH('Table for manuscript'!$C114, data!$C$3:$C$127,0), MATCH('Table for manuscript'!F$1, data!$A$3:$AI$3,0))</f>
        <v>234.30962099125367</v>
      </c>
      <c r="G114" s="109" t="str">
        <f>INDEX(References!$A$2:$C$58,MATCH(INDEX(data!$A$3:$AI$127, MATCH('Table for manuscript'!$C114, data!$C$3:$C$127,0), MATCH('Table for manuscript'!G$1, data!$A$3:$AI$3,0)), References!$C$2:$C$58,0),2)</f>
        <v>[45]</v>
      </c>
      <c r="H114" s="110">
        <f>INDEX(data!$A$3:$AI$127, MATCH('Table for manuscript'!$C114, data!$C$3:$C$127,0), MATCH('Table for manuscript'!H$1, data!$A$3:$AI$3,0))/100</f>
        <v>0.41</v>
      </c>
      <c r="I114" s="112">
        <f>INDEX(data!$A$3:$AI$127, MATCH('Table for manuscript'!$C114, data!$C$3:$C$127,0), MATCH('Table for manuscript'!I$1, data!$A$3:$AI$3,0))</f>
        <v>8381989.5847073169</v>
      </c>
      <c r="J114" s="111">
        <f>INDEX(data!$A$3:$AI$127, MATCH('Table for manuscript'!$C114, data!$C$3:$C$127,0), MATCH('Table for manuscript'!J$1, data!$A$3:$AI$3,0))</f>
        <v>9.31</v>
      </c>
      <c r="K114" s="113">
        <f>INDEX(data!$A$3:$AI$127, MATCH('Table for manuscript'!$C114, data!$C$3:$C$127,0), MATCH('Table for manuscript'!K$1, data!$A$3:$AI$3,0))</f>
        <v>2.5</v>
      </c>
      <c r="L114" s="113">
        <f>INDEX(data!$A$3:$AI$127, MATCH('Table for manuscript'!$C114, data!$C$3:$C$127,0), MATCH('Table for manuscript'!L$1, data!$A$3:$AI$3,0))</f>
        <v>11.25</v>
      </c>
      <c r="M114" s="113">
        <f>INDEX(data!$A$3:$AI$127, MATCH('Table for manuscript'!$C114, data!$C$3:$C$127,0), MATCH('Table for manuscript'!M$1, data!$A$3:$AI$3,0))</f>
        <v>1.5</v>
      </c>
      <c r="N114" s="113">
        <f>INDEX(data!$A$3:$AI$127, MATCH('Table for manuscript'!$C114, data!$C$3:$C$127,0), MATCH('Table for manuscript'!N$1, data!$A$3:$AI$3,0))</f>
        <v>0</v>
      </c>
      <c r="O114" s="113">
        <f>INDEX(data!$A$3:$AI$127, MATCH('Table for manuscript'!$C114, data!$C$3:$C$127,0), MATCH('Table for manuscript'!O$1, data!$A$3:$AI$3,0))</f>
        <v>0</v>
      </c>
      <c r="P114" s="113">
        <f>INDEX(data!$A$3:$AI$127, MATCH('Table for manuscript'!$C114, data!$C$3:$C$127,0), MATCH('Table for manuscript'!P$1, data!$A$3:$AI$3,0))</f>
        <v>0</v>
      </c>
      <c r="Q114" s="20" t="str">
        <f>INDEX(data!$A$3:$AI$127, MATCH('Table for manuscript'!$C114, data!$C$3:$C$127,0), MATCH('Table for manuscript'!Q$1, data!$A$3:$AI$3,0))</f>
        <v>Daily cotrimoxazole prophylaxis (all individuals)</v>
      </c>
    </row>
    <row r="115" spans="1:17">
      <c r="A115" s="91">
        <v>113</v>
      </c>
      <c r="B115" s="91" t="s">
        <v>450</v>
      </c>
      <c r="C115" s="91" t="s">
        <v>481</v>
      </c>
      <c r="D115" s="109" t="e">
        <f>INDEX(data!$A$3:$AI$127, MATCH('Table for manuscript'!$C115, data!$C$3:$C$127,0), MATCH('Table for manuscript'!D$1, data!$A$3:$AI$3,0))</f>
        <v>#N/A</v>
      </c>
      <c r="E115" s="107" t="e">
        <f>INDEX(data!$A$3:$AI$127, MATCH('Table for manuscript'!$C115, data!$C$3:$C$127,0), MATCH('Table for manuscript'!E$1, data!$A$3:$AI$3,0))</f>
        <v>#N/A</v>
      </c>
      <c r="F115" s="108" t="e">
        <f>INDEX(data!$A$3:$AI$127, MATCH('Table for manuscript'!$C115, data!$C$3:$C$127,0), MATCH('Table for manuscript'!F$1, data!$A$3:$AI$3,0))</f>
        <v>#N/A</v>
      </c>
      <c r="G115" s="109" t="e">
        <f>INDEX(References!$A$2:$C$58,MATCH(INDEX(data!$A$3:$AI$127, MATCH('Table for manuscript'!$C115, data!$C$3:$C$127,0), MATCH('Table for manuscript'!G$1, data!$A$3:$AI$3,0)), References!$C$2:$C$58,0),2)</f>
        <v>#N/A</v>
      </c>
      <c r="H115" s="110" t="e">
        <f>INDEX(data!$A$3:$AI$127, MATCH('Table for manuscript'!$C115, data!$C$3:$C$127,0), MATCH('Table for manuscript'!H$1, data!$A$3:$AI$3,0))/100</f>
        <v>#N/A</v>
      </c>
      <c r="I115" s="112" t="e">
        <f>INDEX(data!$A$3:$AI$127, MATCH('Table for manuscript'!$C115, data!$C$3:$C$127,0), MATCH('Table for manuscript'!I$1, data!$A$3:$AI$3,0))</f>
        <v>#N/A</v>
      </c>
      <c r="J115" s="111" t="e">
        <f>INDEX(data!$A$3:$AI$127, MATCH('Table for manuscript'!$C115, data!$C$3:$C$127,0), MATCH('Table for manuscript'!J$1, data!$A$3:$AI$3,0))</f>
        <v>#N/A</v>
      </c>
      <c r="K115" s="113" t="e">
        <f>INDEX(data!$A$3:$AI$127, MATCH('Table for manuscript'!$C115, data!$C$3:$C$127,0), MATCH('Table for manuscript'!K$1, data!$A$3:$AI$3,0))</f>
        <v>#N/A</v>
      </c>
      <c r="L115" s="113" t="e">
        <f>INDEX(data!$A$3:$AI$127, MATCH('Table for manuscript'!$C115, data!$C$3:$C$127,0), MATCH('Table for manuscript'!L$1, data!$A$3:$AI$3,0))</f>
        <v>#N/A</v>
      </c>
      <c r="M115" s="113" t="e">
        <f>INDEX(data!$A$3:$AI$127, MATCH('Table for manuscript'!$C115, data!$C$3:$C$127,0), MATCH('Table for manuscript'!M$1, data!$A$3:$AI$3,0))</f>
        <v>#N/A</v>
      </c>
      <c r="N115" s="113" t="e">
        <f>INDEX(data!$A$3:$AI$127, MATCH('Table for manuscript'!$C115, data!$C$3:$C$127,0), MATCH('Table for manuscript'!N$1, data!$A$3:$AI$3,0))</f>
        <v>#N/A</v>
      </c>
      <c r="O115" s="113" t="e">
        <f>INDEX(data!$A$3:$AI$127, MATCH('Table for manuscript'!$C115, data!$C$3:$C$127,0), MATCH('Table for manuscript'!O$1, data!$A$3:$AI$3,0))</f>
        <v>#N/A</v>
      </c>
      <c r="P115" s="113" t="e">
        <f>INDEX(data!$A$3:$AI$127, MATCH('Table for manuscript'!$C115, data!$C$3:$C$127,0), MATCH('Table for manuscript'!P$1, data!$A$3:$AI$3,0))</f>
        <v>#N/A</v>
      </c>
      <c r="Q115" s="20" t="e">
        <f>INDEX(data!$A$3:$AI$127, MATCH('Table for manuscript'!$C115, data!$C$3:$C$127,0), MATCH('Table for manuscript'!Q$1, data!$A$3:$AI$3,0))</f>
        <v>#N/A</v>
      </c>
    </row>
    <row r="116" spans="1:17">
      <c r="A116" s="91">
        <v>114</v>
      </c>
      <c r="B116" s="91" t="s">
        <v>450</v>
      </c>
      <c r="C116" s="91" t="s">
        <v>489</v>
      </c>
      <c r="D116" s="109" t="e">
        <f>INDEX(data!$A$3:$AI$127, MATCH('Table for manuscript'!$C116, data!$C$3:$C$127,0), MATCH('Table for manuscript'!D$1, data!$A$3:$AI$3,0))</f>
        <v>#N/A</v>
      </c>
      <c r="E116" s="107" t="e">
        <f>INDEX(data!$A$3:$AI$127, MATCH('Table for manuscript'!$C116, data!$C$3:$C$127,0), MATCH('Table for manuscript'!E$1, data!$A$3:$AI$3,0))</f>
        <v>#N/A</v>
      </c>
      <c r="F116" s="108" t="e">
        <f>INDEX(data!$A$3:$AI$127, MATCH('Table for manuscript'!$C116, data!$C$3:$C$127,0), MATCH('Table for manuscript'!F$1, data!$A$3:$AI$3,0))</f>
        <v>#N/A</v>
      </c>
      <c r="G116" s="109" t="e">
        <f>INDEX(References!$A$2:$C$58,MATCH(INDEX(data!$A$3:$AI$127, MATCH('Table for manuscript'!$C116, data!$C$3:$C$127,0), MATCH('Table for manuscript'!G$1, data!$A$3:$AI$3,0)), References!$C$2:$C$58,0),2)</f>
        <v>#N/A</v>
      </c>
      <c r="H116" s="110" t="e">
        <f>INDEX(data!$A$3:$AI$127, MATCH('Table for manuscript'!$C116, data!$C$3:$C$127,0), MATCH('Table for manuscript'!H$1, data!$A$3:$AI$3,0))/100</f>
        <v>#N/A</v>
      </c>
      <c r="I116" s="112" t="e">
        <f>INDEX(data!$A$3:$AI$127, MATCH('Table for manuscript'!$C116, data!$C$3:$C$127,0), MATCH('Table for manuscript'!I$1, data!$A$3:$AI$3,0))</f>
        <v>#N/A</v>
      </c>
      <c r="J116" s="111" t="e">
        <f>INDEX(data!$A$3:$AI$127, MATCH('Table for manuscript'!$C116, data!$C$3:$C$127,0), MATCH('Table for manuscript'!J$1, data!$A$3:$AI$3,0))</f>
        <v>#N/A</v>
      </c>
      <c r="K116" s="113" t="e">
        <f>INDEX(data!$A$3:$AI$127, MATCH('Table for manuscript'!$C116, data!$C$3:$C$127,0), MATCH('Table for manuscript'!K$1, data!$A$3:$AI$3,0))</f>
        <v>#N/A</v>
      </c>
      <c r="L116" s="113" t="e">
        <f>INDEX(data!$A$3:$AI$127, MATCH('Table for manuscript'!$C116, data!$C$3:$C$127,0), MATCH('Table for manuscript'!L$1, data!$A$3:$AI$3,0))</f>
        <v>#N/A</v>
      </c>
      <c r="M116" s="113" t="e">
        <f>INDEX(data!$A$3:$AI$127, MATCH('Table for manuscript'!$C116, data!$C$3:$C$127,0), MATCH('Table for manuscript'!M$1, data!$A$3:$AI$3,0))</f>
        <v>#N/A</v>
      </c>
      <c r="N116" s="113" t="e">
        <f>INDEX(data!$A$3:$AI$127, MATCH('Table for manuscript'!$C116, data!$C$3:$C$127,0), MATCH('Table for manuscript'!N$1, data!$A$3:$AI$3,0))</f>
        <v>#N/A</v>
      </c>
      <c r="O116" s="113" t="e">
        <f>INDEX(data!$A$3:$AI$127, MATCH('Table for manuscript'!$C116, data!$C$3:$C$127,0), MATCH('Table for manuscript'!O$1, data!$A$3:$AI$3,0))</f>
        <v>#N/A</v>
      </c>
      <c r="P116" s="113" t="e">
        <f>INDEX(data!$A$3:$AI$127, MATCH('Table for manuscript'!$C116, data!$C$3:$C$127,0), MATCH('Table for manuscript'!P$1, data!$A$3:$AI$3,0))</f>
        <v>#N/A</v>
      </c>
      <c r="Q116" s="20" t="e">
        <f>INDEX(data!$A$3:$AI$127, MATCH('Table for manuscript'!$C116, data!$C$3:$C$127,0), MATCH('Table for manuscript'!Q$1, data!$A$3:$AI$3,0))</f>
        <v>#N/A</v>
      </c>
    </row>
    <row r="117" spans="1:17">
      <c r="A117" s="91">
        <v>115</v>
      </c>
      <c r="B117" s="91" t="s">
        <v>450</v>
      </c>
      <c r="C117" s="91" t="s">
        <v>484</v>
      </c>
      <c r="D117" s="109" t="e">
        <f>INDEX(data!$A$3:$AI$127, MATCH('Table for manuscript'!$C117, data!$C$3:$C$127,0), MATCH('Table for manuscript'!D$1, data!$A$3:$AI$3,0))</f>
        <v>#N/A</v>
      </c>
      <c r="E117" s="107" t="e">
        <f>INDEX(data!$A$3:$AI$127, MATCH('Table for manuscript'!$C117, data!$C$3:$C$127,0), MATCH('Table for manuscript'!E$1, data!$A$3:$AI$3,0))</f>
        <v>#N/A</v>
      </c>
      <c r="F117" s="108" t="e">
        <f>INDEX(data!$A$3:$AI$127, MATCH('Table for manuscript'!$C117, data!$C$3:$C$127,0), MATCH('Table for manuscript'!F$1, data!$A$3:$AI$3,0))</f>
        <v>#N/A</v>
      </c>
      <c r="G117" s="109" t="e">
        <f>INDEX(References!$A$2:$C$58,MATCH(INDEX(data!$A$3:$AI$127, MATCH('Table for manuscript'!$C117, data!$C$3:$C$127,0), MATCH('Table for manuscript'!G$1, data!$A$3:$AI$3,0)), References!$C$2:$C$58,0),2)</f>
        <v>#N/A</v>
      </c>
      <c r="H117" s="110" t="e">
        <f>INDEX(data!$A$3:$AI$127, MATCH('Table for manuscript'!$C117, data!$C$3:$C$127,0), MATCH('Table for manuscript'!H$1, data!$A$3:$AI$3,0))/100</f>
        <v>#N/A</v>
      </c>
      <c r="I117" s="112" t="e">
        <f>INDEX(data!$A$3:$AI$127, MATCH('Table for manuscript'!$C117, data!$C$3:$C$127,0), MATCH('Table for manuscript'!I$1, data!$A$3:$AI$3,0))</f>
        <v>#N/A</v>
      </c>
      <c r="J117" s="111" t="e">
        <f>INDEX(data!$A$3:$AI$127, MATCH('Table for manuscript'!$C117, data!$C$3:$C$127,0), MATCH('Table for manuscript'!J$1, data!$A$3:$AI$3,0))</f>
        <v>#N/A</v>
      </c>
      <c r="K117" s="113" t="e">
        <f>INDEX(data!$A$3:$AI$127, MATCH('Table for manuscript'!$C117, data!$C$3:$C$127,0), MATCH('Table for manuscript'!K$1, data!$A$3:$AI$3,0))</f>
        <v>#N/A</v>
      </c>
      <c r="L117" s="113" t="e">
        <f>INDEX(data!$A$3:$AI$127, MATCH('Table for manuscript'!$C117, data!$C$3:$C$127,0), MATCH('Table for manuscript'!L$1, data!$A$3:$AI$3,0))</f>
        <v>#N/A</v>
      </c>
      <c r="M117" s="113" t="e">
        <f>INDEX(data!$A$3:$AI$127, MATCH('Table for manuscript'!$C117, data!$C$3:$C$127,0), MATCH('Table for manuscript'!M$1, data!$A$3:$AI$3,0))</f>
        <v>#N/A</v>
      </c>
      <c r="N117" s="113" t="e">
        <f>INDEX(data!$A$3:$AI$127, MATCH('Table for manuscript'!$C117, data!$C$3:$C$127,0), MATCH('Table for manuscript'!N$1, data!$A$3:$AI$3,0))</f>
        <v>#N/A</v>
      </c>
      <c r="O117" s="113" t="e">
        <f>INDEX(data!$A$3:$AI$127, MATCH('Table for manuscript'!$C117, data!$C$3:$C$127,0), MATCH('Table for manuscript'!O$1, data!$A$3:$AI$3,0))</f>
        <v>#N/A</v>
      </c>
      <c r="P117" s="113" t="e">
        <f>INDEX(data!$A$3:$AI$127, MATCH('Table for manuscript'!$C117, data!$C$3:$C$127,0), MATCH('Table for manuscript'!P$1, data!$A$3:$AI$3,0))</f>
        <v>#N/A</v>
      </c>
      <c r="Q117" s="20" t="e">
        <f>INDEX(data!$A$3:$AI$127, MATCH('Table for manuscript'!$C117, data!$C$3:$C$127,0), MATCH('Table for manuscript'!Q$1, data!$A$3:$AI$3,0))</f>
        <v>#N/A</v>
      </c>
    </row>
    <row r="118" spans="1:17">
      <c r="A118" s="91">
        <v>116</v>
      </c>
      <c r="B118" s="91" t="s">
        <v>450</v>
      </c>
      <c r="C118" s="91" t="s">
        <v>455</v>
      </c>
      <c r="D118" s="109">
        <f>INDEX(data!$A$3:$AI$127, MATCH('Table for manuscript'!$C118, data!$C$3:$C$127,0), MATCH('Table for manuscript'!D$1, data!$A$3:$AI$3,0))</f>
        <v>0.47073353681261659</v>
      </c>
      <c r="E118" s="107">
        <f>INDEX(data!$A$3:$AI$127, MATCH('Table for manuscript'!$C118, data!$C$3:$C$127,0), MATCH('Table for manuscript'!E$1, data!$A$3:$AI$3,0))</f>
        <v>48.864000000000004</v>
      </c>
      <c r="F118" s="108">
        <f>INDEX(data!$A$3:$AI$127, MATCH('Table for manuscript'!$C118, data!$C$3:$C$127,0), MATCH('Table for manuscript'!F$1, data!$A$3:$AI$3,0))</f>
        <v>103.80394889827267</v>
      </c>
      <c r="G118" s="109" t="str">
        <f>INDEX(References!$A$2:$C$58,MATCH(INDEX(data!$A$3:$AI$127, MATCH('Table for manuscript'!$C118, data!$C$3:$C$127,0), MATCH('Table for manuscript'!G$1, data!$A$3:$AI$3,0)), References!$C$2:$C$58,0),2)</f>
        <v>[47]</v>
      </c>
      <c r="H118" s="110">
        <f>INDEX(data!$A$3:$AI$127, MATCH('Table for manuscript'!$C118, data!$C$3:$C$127,0), MATCH('Table for manuscript'!H$1, data!$A$3:$AI$3,0))/100</f>
        <v>0.85</v>
      </c>
      <c r="I118" s="112">
        <f>INDEX(data!$A$3:$AI$127, MATCH('Table for manuscript'!$C118, data!$C$3:$C$127,0), MATCH('Table for manuscript'!I$1, data!$A$3:$AI$3,0))</f>
        <v>46037.103799266137</v>
      </c>
      <c r="J118" s="111">
        <f>INDEX(data!$A$3:$AI$127, MATCH('Table for manuscript'!$C118, data!$C$3:$C$127,0), MATCH('Table for manuscript'!J$1, data!$A$3:$AI$3,0))</f>
        <v>2.2000000000000002</v>
      </c>
      <c r="K118" s="113">
        <f>INDEX(data!$A$3:$AI$127, MATCH('Table for manuscript'!$C118, data!$C$3:$C$127,0), MATCH('Table for manuscript'!K$1, data!$A$3:$AI$3,0))</f>
        <v>4.5</v>
      </c>
      <c r="L118" s="113">
        <f>INDEX(data!$A$3:$AI$127, MATCH('Table for manuscript'!$C118, data!$C$3:$C$127,0), MATCH('Table for manuscript'!L$1, data!$A$3:$AI$3,0))</f>
        <v>8</v>
      </c>
      <c r="M118" s="113">
        <f>INDEX(data!$A$3:$AI$127, MATCH('Table for manuscript'!$C118, data!$C$3:$C$127,0), MATCH('Table for manuscript'!M$1, data!$A$3:$AI$3,0))</f>
        <v>0</v>
      </c>
      <c r="N118" s="113">
        <f>INDEX(data!$A$3:$AI$127, MATCH('Table for manuscript'!$C118, data!$C$3:$C$127,0), MATCH('Table for manuscript'!N$1, data!$A$3:$AI$3,0))</f>
        <v>0</v>
      </c>
      <c r="O118" s="113">
        <f>INDEX(data!$A$3:$AI$127, MATCH('Table for manuscript'!$C118, data!$C$3:$C$127,0), MATCH('Table for manuscript'!O$1, data!$A$3:$AI$3,0))</f>
        <v>0</v>
      </c>
      <c r="P118" s="113">
        <f>INDEX(data!$A$3:$AI$127, MATCH('Table for manuscript'!$C118, data!$C$3:$C$127,0), MATCH('Table for manuscript'!P$1, data!$A$3:$AI$3,0))</f>
        <v>0</v>
      </c>
      <c r="Q118" s="20" t="str">
        <f>INDEX(data!$A$3:$AI$127, MATCH('Table for manuscript'!$C118, data!$C$3:$C$127,0), MATCH('Table for manuscript'!Q$1, data!$A$3:$AI$3,0))</f>
        <v>Contact investigation with TB treatment and provision of short-course isoniazid preventive therapy (children under 15)</v>
      </c>
    </row>
    <row r="119" spans="1:17">
      <c r="A119" s="91">
        <v>117</v>
      </c>
      <c r="B119" s="91" t="s">
        <v>450</v>
      </c>
      <c r="C119" s="91" t="s">
        <v>467</v>
      </c>
      <c r="D119" s="109">
        <f>INDEX(data!$A$3:$AI$127, MATCH('Table for manuscript'!$C119, data!$C$3:$C$127,0), MATCH('Table for manuscript'!D$1, data!$A$3:$AI$3,0))</f>
        <v>10.843</v>
      </c>
      <c r="E119" s="107">
        <f>INDEX(data!$A$3:$AI$127, MATCH('Table for manuscript'!$C119, data!$C$3:$C$127,0), MATCH('Table for manuscript'!E$1, data!$A$3:$AI$3,0))</f>
        <v>11.971553999999999</v>
      </c>
      <c r="F119" s="108">
        <f>INDEX(data!$A$3:$AI$127, MATCH('Table for manuscript'!$C119, data!$C$3:$C$127,0), MATCH('Table for manuscript'!F$1, data!$A$3:$AI$3,0))</f>
        <v>1.1040813428018075</v>
      </c>
      <c r="G119" s="109" t="str">
        <f>INDEX(References!$A$2:$C$58,MATCH(INDEX(data!$A$3:$AI$127, MATCH('Table for manuscript'!$C119, data!$C$3:$C$127,0), MATCH('Table for manuscript'!G$1, data!$A$3:$AI$3,0)), References!$C$2:$C$58,0),2)</f>
        <v>[48]</v>
      </c>
      <c r="H119" s="110">
        <f>INDEX(data!$A$3:$AI$127, MATCH('Table for manuscript'!$C119, data!$C$3:$C$127,0), MATCH('Table for manuscript'!H$1, data!$A$3:$AI$3,0))/100</f>
        <v>0.85</v>
      </c>
      <c r="I119" s="112">
        <f>INDEX(data!$A$3:$AI$127, MATCH('Table for manuscript'!$C119, data!$C$3:$C$127,0), MATCH('Table for manuscript'!I$1, data!$A$3:$AI$3,0))</f>
        <v>1380000</v>
      </c>
      <c r="J119" s="111">
        <f>INDEX(data!$A$3:$AI$127, MATCH('Table for manuscript'!$C119, data!$C$3:$C$127,0), MATCH('Table for manuscript'!J$1, data!$A$3:$AI$3,0))</f>
        <v>11.269526260549664</v>
      </c>
      <c r="K119" s="113">
        <f>INDEX(data!$A$3:$AI$127, MATCH('Table for manuscript'!$C119, data!$C$3:$C$127,0), MATCH('Table for manuscript'!K$1, data!$A$3:$AI$3,0))</f>
        <v>4.5</v>
      </c>
      <c r="L119" s="113">
        <f>INDEX(data!$A$3:$AI$127, MATCH('Table for manuscript'!$C119, data!$C$3:$C$127,0), MATCH('Table for manuscript'!L$1, data!$A$3:$AI$3,0))</f>
        <v>8</v>
      </c>
      <c r="M119" s="113">
        <f>INDEX(data!$A$3:$AI$127, MATCH('Table for manuscript'!$C119, data!$C$3:$C$127,0), MATCH('Table for manuscript'!M$1, data!$A$3:$AI$3,0))</f>
        <v>0</v>
      </c>
      <c r="N119" s="113">
        <f>INDEX(data!$A$3:$AI$127, MATCH('Table for manuscript'!$C119, data!$C$3:$C$127,0), MATCH('Table for manuscript'!N$1, data!$A$3:$AI$3,0))</f>
        <v>0</v>
      </c>
      <c r="O119" s="113">
        <f>INDEX(data!$A$3:$AI$127, MATCH('Table for manuscript'!$C119, data!$C$3:$C$127,0), MATCH('Table for manuscript'!O$1, data!$A$3:$AI$3,0))</f>
        <v>0</v>
      </c>
      <c r="P119" s="113">
        <f>INDEX(data!$A$3:$AI$127, MATCH('Table for manuscript'!$C119, data!$C$3:$C$127,0), MATCH('Table for manuscript'!P$1, data!$A$3:$AI$3,0))</f>
        <v>0</v>
      </c>
      <c r="Q119" s="20" t="str">
        <f>INDEX(data!$A$3:$AI$127, MATCH('Table for manuscript'!$C119, data!$C$3:$C$127,0), MATCH('Table for manuscript'!Q$1, data!$A$3:$AI$3,0))</f>
        <v>Regimen of 9 months of daily isoniazid (isoniazid preventive therapy)</v>
      </c>
    </row>
    <row r="120" spans="1:17">
      <c r="A120" s="91">
        <v>118</v>
      </c>
      <c r="B120" s="91" t="s">
        <v>450</v>
      </c>
      <c r="C120" s="91" t="s">
        <v>459</v>
      </c>
      <c r="D120" s="109">
        <f>INDEX(data!$A$3:$AI$127, MATCH('Table for manuscript'!$C120, data!$C$3:$C$127,0), MATCH('Table for manuscript'!D$1, data!$A$3:$AI$3,0))</f>
        <v>20.286999999999999</v>
      </c>
      <c r="E120" s="107">
        <f>INDEX(data!$A$3:$AI$127, MATCH('Table for manuscript'!$C120, data!$C$3:$C$127,0), MATCH('Table for manuscript'!E$1, data!$A$3:$AI$3,0))</f>
        <v>24.332400000000003</v>
      </c>
      <c r="F120" s="108">
        <f>INDEX(data!$A$3:$AI$127, MATCH('Table for manuscript'!$C120, data!$C$3:$C$127,0), MATCH('Table for manuscript'!F$1, data!$A$3:$AI$3,0))</f>
        <v>1.1994084881944105</v>
      </c>
      <c r="G120" s="109" t="str">
        <f>INDEX(References!$A$2:$C$58,MATCH(INDEX(data!$A$3:$AI$127, MATCH('Table for manuscript'!$C120, data!$C$3:$C$127,0), MATCH('Table for manuscript'!G$1, data!$A$3:$AI$3,0)), References!$C$2:$C$58,0),2)</f>
        <v>[49]</v>
      </c>
      <c r="H120" s="110">
        <f>INDEX(data!$A$3:$AI$127, MATCH('Table for manuscript'!$C120, data!$C$3:$C$127,0), MATCH('Table for manuscript'!H$1, data!$A$3:$AI$3,0))/100</f>
        <v>0.85</v>
      </c>
      <c r="I120" s="112">
        <f>INDEX(data!$A$3:$AI$127, MATCH('Table for manuscript'!$C120, data!$C$3:$C$127,0), MATCH('Table for manuscript'!I$1, data!$A$3:$AI$3,0))</f>
        <v>127329.91707359419</v>
      </c>
      <c r="J120" s="111">
        <f>INDEX(data!$A$3:$AI$127, MATCH('Table for manuscript'!$C120, data!$C$3:$C$127,0), MATCH('Table for manuscript'!J$1, data!$A$3:$AI$3,0))</f>
        <v>11.269526260549664</v>
      </c>
      <c r="K120" s="113">
        <f>INDEX(data!$A$3:$AI$127, MATCH('Table for manuscript'!$C120, data!$C$3:$C$127,0), MATCH('Table for manuscript'!K$1, data!$A$3:$AI$3,0))</f>
        <v>4.5</v>
      </c>
      <c r="L120" s="113">
        <f>INDEX(data!$A$3:$AI$127, MATCH('Table for manuscript'!$C120, data!$C$3:$C$127,0), MATCH('Table for manuscript'!L$1, data!$A$3:$AI$3,0))</f>
        <v>8</v>
      </c>
      <c r="M120" s="113">
        <f>INDEX(data!$A$3:$AI$127, MATCH('Table for manuscript'!$C120, data!$C$3:$C$127,0), MATCH('Table for manuscript'!M$1, data!$A$3:$AI$3,0))</f>
        <v>0</v>
      </c>
      <c r="N120" s="113">
        <f>INDEX(data!$A$3:$AI$127, MATCH('Table for manuscript'!$C120, data!$C$3:$C$127,0), MATCH('Table for manuscript'!N$1, data!$A$3:$AI$3,0))</f>
        <v>0</v>
      </c>
      <c r="O120" s="113">
        <f>INDEX(data!$A$3:$AI$127, MATCH('Table for manuscript'!$C120, data!$C$3:$C$127,0), MATCH('Table for manuscript'!O$1, data!$A$3:$AI$3,0))</f>
        <v>0</v>
      </c>
      <c r="P120" s="113">
        <f>INDEX(data!$A$3:$AI$127, MATCH('Table for manuscript'!$C120, data!$C$3:$C$127,0), MATCH('Table for manuscript'!P$1, data!$A$3:$AI$3,0))</f>
        <v>0</v>
      </c>
      <c r="Q120" s="20" t="str">
        <f>INDEX(data!$A$3:$AI$127, MATCH('Table for manuscript'!$C120, data!$C$3:$C$127,0), MATCH('Table for manuscript'!Q$1, data!$A$3:$AI$3,0))</f>
        <v>Isoniazid preventive therapy (IPT) therapy for all HIV+ pregnant women regardless of CD4 count</v>
      </c>
    </row>
    <row r="121" spans="1:17">
      <c r="A121" s="91">
        <v>119</v>
      </c>
      <c r="B121" s="91" t="s">
        <v>450</v>
      </c>
      <c r="C121" s="91" t="s">
        <v>1250</v>
      </c>
      <c r="D121" s="109" t="e">
        <f>INDEX(data!$A$3:$AI$127, MATCH('Table for manuscript'!$C121, data!$C$3:$C$127,0), MATCH('Table for manuscript'!D$1, data!$A$3:$AI$3,0))</f>
        <v>#N/A</v>
      </c>
      <c r="E121" s="107" t="e">
        <f>INDEX(data!$A$3:$AI$127, MATCH('Table for manuscript'!$C121, data!$C$3:$C$127,0), MATCH('Table for manuscript'!E$1, data!$A$3:$AI$3,0))</f>
        <v>#N/A</v>
      </c>
      <c r="F121" s="108" t="e">
        <f>INDEX(data!$A$3:$AI$127, MATCH('Table for manuscript'!$C121, data!$C$3:$C$127,0), MATCH('Table for manuscript'!F$1, data!$A$3:$AI$3,0))</f>
        <v>#N/A</v>
      </c>
      <c r="G121" s="109" t="e">
        <f>INDEX(References!$A$2:$C$58,MATCH(INDEX(data!$A$3:$AI$127, MATCH('Table for manuscript'!$C121, data!$C$3:$C$127,0), MATCH('Table for manuscript'!G$1, data!$A$3:$AI$3,0)), References!$C$2:$C$58,0),2)</f>
        <v>#N/A</v>
      </c>
      <c r="H121" s="110" t="e">
        <f>INDEX(data!$A$3:$AI$127, MATCH('Table for manuscript'!$C121, data!$C$3:$C$127,0), MATCH('Table for manuscript'!H$1, data!$A$3:$AI$3,0))/100</f>
        <v>#N/A</v>
      </c>
      <c r="I121" s="112" t="e">
        <f>INDEX(data!$A$3:$AI$127, MATCH('Table for manuscript'!$C121, data!$C$3:$C$127,0), MATCH('Table for manuscript'!I$1, data!$A$3:$AI$3,0))</f>
        <v>#N/A</v>
      </c>
      <c r="J121" s="111" t="e">
        <f>INDEX(data!$A$3:$AI$127, MATCH('Table for manuscript'!$C121, data!$C$3:$C$127,0), MATCH('Table for manuscript'!J$1, data!$A$3:$AI$3,0))</f>
        <v>#N/A</v>
      </c>
      <c r="K121" s="113" t="e">
        <f>INDEX(data!$A$3:$AI$127, MATCH('Table for manuscript'!$C121, data!$C$3:$C$127,0), MATCH('Table for manuscript'!K$1, data!$A$3:$AI$3,0))</f>
        <v>#N/A</v>
      </c>
      <c r="L121" s="113" t="e">
        <f>INDEX(data!$A$3:$AI$127, MATCH('Table for manuscript'!$C121, data!$C$3:$C$127,0), MATCH('Table for manuscript'!L$1, data!$A$3:$AI$3,0))</f>
        <v>#N/A</v>
      </c>
      <c r="M121" s="113" t="e">
        <f>INDEX(data!$A$3:$AI$127, MATCH('Table for manuscript'!$C121, data!$C$3:$C$127,0), MATCH('Table for manuscript'!M$1, data!$A$3:$AI$3,0))</f>
        <v>#N/A</v>
      </c>
      <c r="N121" s="113" t="e">
        <f>INDEX(data!$A$3:$AI$127, MATCH('Table for manuscript'!$C121, data!$C$3:$C$127,0), MATCH('Table for manuscript'!N$1, data!$A$3:$AI$3,0))</f>
        <v>#N/A</v>
      </c>
      <c r="O121" s="113" t="e">
        <f>INDEX(data!$A$3:$AI$127, MATCH('Table for manuscript'!$C121, data!$C$3:$C$127,0), MATCH('Table for manuscript'!O$1, data!$A$3:$AI$3,0))</f>
        <v>#N/A</v>
      </c>
      <c r="P121" s="113" t="e">
        <f>INDEX(data!$A$3:$AI$127, MATCH('Table for manuscript'!$C121, data!$C$3:$C$127,0), MATCH('Table for manuscript'!P$1, data!$A$3:$AI$3,0))</f>
        <v>#N/A</v>
      </c>
      <c r="Q121" s="20" t="e">
        <f>INDEX(data!$A$3:$AI$127, MATCH('Table for manuscript'!$C121, data!$C$3:$C$127,0), MATCH('Table for manuscript'!Q$1, data!$A$3:$AI$3,0))</f>
        <v>#N/A</v>
      </c>
    </row>
    <row r="122" spans="1:17">
      <c r="A122" s="91">
        <v>120</v>
      </c>
      <c r="B122" s="91" t="s">
        <v>450</v>
      </c>
      <c r="C122" s="91" t="s">
        <v>1257</v>
      </c>
      <c r="D122" s="109" t="e">
        <f>INDEX(data!$A$3:$AI$127, MATCH('Table for manuscript'!$C122, data!$C$3:$C$127,0), MATCH('Table for manuscript'!D$1, data!$A$3:$AI$3,0))</f>
        <v>#N/A</v>
      </c>
      <c r="E122" s="107" t="e">
        <f>INDEX(data!$A$3:$AI$127, MATCH('Table for manuscript'!$C122, data!$C$3:$C$127,0), MATCH('Table for manuscript'!E$1, data!$A$3:$AI$3,0))</f>
        <v>#N/A</v>
      </c>
      <c r="F122" s="108" t="e">
        <f>INDEX(data!$A$3:$AI$127, MATCH('Table for manuscript'!$C122, data!$C$3:$C$127,0), MATCH('Table for manuscript'!F$1, data!$A$3:$AI$3,0))</f>
        <v>#N/A</v>
      </c>
      <c r="G122" s="109" t="e">
        <f>INDEX(References!$A$2:$C$58,MATCH(INDEX(data!$A$3:$AI$127, MATCH('Table for manuscript'!$C122, data!$C$3:$C$127,0), MATCH('Table for manuscript'!G$1, data!$A$3:$AI$3,0)), References!$C$2:$C$58,0),2)</f>
        <v>#N/A</v>
      </c>
      <c r="H122" s="110" t="e">
        <f>INDEX(data!$A$3:$AI$127, MATCH('Table for manuscript'!$C122, data!$C$3:$C$127,0), MATCH('Table for manuscript'!H$1, data!$A$3:$AI$3,0))/100</f>
        <v>#N/A</v>
      </c>
      <c r="I122" s="112" t="e">
        <f>INDEX(data!$A$3:$AI$127, MATCH('Table for manuscript'!$C122, data!$C$3:$C$127,0), MATCH('Table for manuscript'!I$1, data!$A$3:$AI$3,0))</f>
        <v>#N/A</v>
      </c>
      <c r="J122" s="111" t="e">
        <f>INDEX(data!$A$3:$AI$127, MATCH('Table for manuscript'!$C122, data!$C$3:$C$127,0), MATCH('Table for manuscript'!J$1, data!$A$3:$AI$3,0))</f>
        <v>#N/A</v>
      </c>
      <c r="K122" s="113" t="e">
        <f>INDEX(data!$A$3:$AI$127, MATCH('Table for manuscript'!$C122, data!$C$3:$C$127,0), MATCH('Table for manuscript'!K$1, data!$A$3:$AI$3,0))</f>
        <v>#N/A</v>
      </c>
      <c r="L122" s="113" t="e">
        <f>INDEX(data!$A$3:$AI$127, MATCH('Table for manuscript'!$C122, data!$C$3:$C$127,0), MATCH('Table for manuscript'!L$1, data!$A$3:$AI$3,0))</f>
        <v>#N/A</v>
      </c>
      <c r="M122" s="113" t="e">
        <f>INDEX(data!$A$3:$AI$127, MATCH('Table for manuscript'!$C122, data!$C$3:$C$127,0), MATCH('Table for manuscript'!M$1, data!$A$3:$AI$3,0))</f>
        <v>#N/A</v>
      </c>
      <c r="N122" s="113" t="e">
        <f>INDEX(data!$A$3:$AI$127, MATCH('Table for manuscript'!$C122, data!$C$3:$C$127,0), MATCH('Table for manuscript'!N$1, data!$A$3:$AI$3,0))</f>
        <v>#N/A</v>
      </c>
      <c r="O122" s="113" t="e">
        <f>INDEX(data!$A$3:$AI$127, MATCH('Table for manuscript'!$C122, data!$C$3:$C$127,0), MATCH('Table for manuscript'!O$1, data!$A$3:$AI$3,0))</f>
        <v>#N/A</v>
      </c>
      <c r="P122" s="113" t="e">
        <f>INDEX(data!$A$3:$AI$127, MATCH('Table for manuscript'!$C122, data!$C$3:$C$127,0), MATCH('Table for manuscript'!P$1, data!$A$3:$AI$3,0))</f>
        <v>#N/A</v>
      </c>
      <c r="Q122" s="20" t="e">
        <f>INDEX(data!$A$3:$AI$127, MATCH('Table for manuscript'!$C122, data!$C$3:$C$127,0), MATCH('Table for manuscript'!Q$1, data!$A$3:$AI$3,0))</f>
        <v>#N/A</v>
      </c>
    </row>
    <row r="123" spans="1:17">
      <c r="A123" s="91">
        <v>121</v>
      </c>
      <c r="B123" s="91" t="s">
        <v>291</v>
      </c>
      <c r="C123" s="91" t="s">
        <v>323</v>
      </c>
      <c r="D123" s="109">
        <f>INDEX(data!$A$3:$AI$127, MATCH('Table for manuscript'!$C123, data!$C$3:$C$127,0), MATCH('Table for manuscript'!D$1, data!$A$3:$AI$3,0))</f>
        <v>0.11461224489795918</v>
      </c>
      <c r="E123" s="107">
        <f>INDEX(data!$A$3:$AI$127, MATCH('Table for manuscript'!$C123, data!$C$3:$C$127,0), MATCH('Table for manuscript'!E$1, data!$A$3:$AI$3,0))</f>
        <v>13.06434049730237</v>
      </c>
      <c r="F123" s="108">
        <f>INDEX(data!$A$3:$AI$127, MATCH('Table for manuscript'!$C123, data!$C$3:$C$127,0), MATCH('Table for manuscript'!F$1, data!$A$3:$AI$3,0))</f>
        <v>113.98730134754561</v>
      </c>
      <c r="G123" s="109" t="str">
        <f>INDEX(References!$A$2:$C$58,MATCH(INDEX(data!$A$3:$AI$127, MATCH('Table for manuscript'!$C123, data!$C$3:$C$127,0), MATCH('Table for manuscript'!G$1, data!$A$3:$AI$3,0)), References!$C$2:$C$58,0),2)</f>
        <v>[51]</v>
      </c>
      <c r="H123" s="110">
        <f>INDEX(data!$A$3:$AI$127, MATCH('Table for manuscript'!$C123, data!$C$3:$C$127,0), MATCH('Table for manuscript'!H$1, data!$A$3:$AI$3,0))/100</f>
        <v>0.9</v>
      </c>
      <c r="I123" s="112">
        <f>INDEX(data!$A$3:$AI$127, MATCH('Table for manuscript'!$C123, data!$C$3:$C$127,0), MATCH('Table for manuscript'!I$1, data!$A$3:$AI$3,0))</f>
        <v>1861757.8793888888</v>
      </c>
      <c r="J123" s="111">
        <f>INDEX(data!$A$3:$AI$127, MATCH('Table for manuscript'!$C123, data!$C$3:$C$127,0), MATCH('Table for manuscript'!J$1, data!$A$3:$AI$3,0))</f>
        <v>0.5669468053451634</v>
      </c>
      <c r="K123" s="113">
        <f>INDEX(data!$A$3:$AI$127, MATCH('Table for manuscript'!$C123, data!$C$3:$C$127,0), MATCH('Table for manuscript'!K$1, data!$A$3:$AI$3,0))</f>
        <v>0</v>
      </c>
      <c r="L123" s="113">
        <f>INDEX(data!$A$3:$AI$127, MATCH('Table for manuscript'!$C123, data!$C$3:$C$127,0), MATCH('Table for manuscript'!L$1, data!$A$3:$AI$3,0))</f>
        <v>0</v>
      </c>
      <c r="M123" s="113">
        <f>INDEX(data!$A$3:$AI$127, MATCH('Table for manuscript'!$C123, data!$C$3:$C$127,0), MATCH('Table for manuscript'!M$1, data!$A$3:$AI$3,0))</f>
        <v>0</v>
      </c>
      <c r="N123" s="113">
        <f>INDEX(data!$A$3:$AI$127, MATCH('Table for manuscript'!$C123, data!$C$3:$C$127,0), MATCH('Table for manuscript'!N$1, data!$A$3:$AI$3,0))</f>
        <v>0</v>
      </c>
      <c r="O123" s="113">
        <f>INDEX(data!$A$3:$AI$127, MATCH('Table for manuscript'!$C123, data!$C$3:$C$127,0), MATCH('Table for manuscript'!O$1, data!$A$3:$AI$3,0))</f>
        <v>0</v>
      </c>
      <c r="P123" s="113">
        <f>INDEX(data!$A$3:$AI$127, MATCH('Table for manuscript'!$C123, data!$C$3:$C$127,0), MATCH('Table for manuscript'!P$1, data!$A$3:$AI$3,0))</f>
        <v>0</v>
      </c>
      <c r="Q123" s="20" t="str">
        <f>INDEX(data!$A$3:$AI$127, MATCH('Table for manuscript'!$C123, data!$C$3:$C$127,0), MATCH('Table for manuscript'!Q$1, data!$A$3:$AI$3,0))</f>
        <v>Universal BCG vaccination</v>
      </c>
    </row>
    <row r="124" spans="1:17">
      <c r="A124" s="91">
        <v>122</v>
      </c>
      <c r="B124" s="91" t="s">
        <v>291</v>
      </c>
      <c r="C124" s="91" t="s">
        <v>304</v>
      </c>
      <c r="D124" s="109">
        <f>INDEX(data!$A$3:$AI$127, MATCH('Table for manuscript'!$C124, data!$C$3:$C$127,0), MATCH('Table for manuscript'!D$1, data!$A$3:$AI$3,0))</f>
        <v>4.1748300468180384</v>
      </c>
      <c r="E124" s="107">
        <f>INDEX(data!$A$3:$AI$127, MATCH('Table for manuscript'!$C124, data!$C$3:$C$127,0), MATCH('Table for manuscript'!E$1, data!$A$3:$AI$3,0))</f>
        <v>212.02896208278293</v>
      </c>
      <c r="F124" s="108">
        <f>INDEX(data!$A$3:$AI$127, MATCH('Table for manuscript'!$C124, data!$C$3:$C$127,0), MATCH('Table for manuscript'!F$1, data!$A$3:$AI$3,0))</f>
        <v>50.78744756194007</v>
      </c>
      <c r="G124" s="109" t="str">
        <f>INDEX(References!$A$2:$C$58,MATCH(INDEX(data!$A$3:$AI$127, MATCH('Table for manuscript'!$C124, data!$C$3:$C$127,0), MATCH('Table for manuscript'!G$1, data!$A$3:$AI$3,0)), References!$C$2:$C$58,0),2)</f>
        <v>[52]</v>
      </c>
      <c r="H124" s="110">
        <f>INDEX(data!$A$3:$AI$127, MATCH('Table for manuscript'!$C124, data!$C$3:$C$127,0), MATCH('Table for manuscript'!H$1, data!$A$3:$AI$3,0))/100</f>
        <v>0.9</v>
      </c>
      <c r="I124" s="112">
        <f>INDEX(data!$A$3:$AI$127, MATCH('Table for manuscript'!$C124, data!$C$3:$C$127,0), MATCH('Table for manuscript'!I$1, data!$A$3:$AI$3,0))</f>
        <v>1861757.8793888888</v>
      </c>
      <c r="J124" s="111">
        <f>INDEX(data!$A$3:$AI$127, MATCH('Table for manuscript'!$C124, data!$C$3:$C$127,0), MATCH('Table for manuscript'!J$1, data!$A$3:$AI$3,0))</f>
        <v>1.8384633872538412</v>
      </c>
      <c r="K124" s="113">
        <f>INDEX(data!$A$3:$AI$127, MATCH('Table for manuscript'!$C124, data!$C$3:$C$127,0), MATCH('Table for manuscript'!K$1, data!$A$3:$AI$3,0))</f>
        <v>0</v>
      </c>
      <c r="L124" s="113">
        <f>INDEX(data!$A$3:$AI$127, MATCH('Table for manuscript'!$C124, data!$C$3:$C$127,0), MATCH('Table for manuscript'!L$1, data!$A$3:$AI$3,0))</f>
        <v>0</v>
      </c>
      <c r="M124" s="113">
        <f>INDEX(data!$A$3:$AI$127, MATCH('Table for manuscript'!$C124, data!$C$3:$C$127,0), MATCH('Table for manuscript'!M$1, data!$A$3:$AI$3,0))</f>
        <v>0</v>
      </c>
      <c r="N124" s="113">
        <f>INDEX(data!$A$3:$AI$127, MATCH('Table for manuscript'!$C124, data!$C$3:$C$127,0), MATCH('Table for manuscript'!N$1, data!$A$3:$AI$3,0))</f>
        <v>0</v>
      </c>
      <c r="O124" s="113">
        <f>INDEX(data!$A$3:$AI$127, MATCH('Table for manuscript'!$C124, data!$C$3:$C$127,0), MATCH('Table for manuscript'!O$1, data!$A$3:$AI$3,0))</f>
        <v>0</v>
      </c>
      <c r="P124" s="113">
        <f>INDEX(data!$A$3:$AI$127, MATCH('Table for manuscript'!$C124, data!$C$3:$C$127,0), MATCH('Table for manuscript'!P$1, data!$A$3:$AI$3,0))</f>
        <v>0</v>
      </c>
      <c r="Q124" s="20" t="str">
        <f>INDEX(data!$A$3:$AI$127, MATCH('Table for manuscript'!$C124, data!$C$3:$C$127,0), MATCH('Table for manuscript'!Q$1, data!$A$3:$AI$3,0))</f>
        <v>Haemophilus influenzae type b (Hib) vaccine included in pentavalent vaccine with DPT (diphtheria, pertussis and tetanus) and hepatitis B vaccine</v>
      </c>
    </row>
    <row r="125" spans="1:17">
      <c r="A125" s="91">
        <v>123</v>
      </c>
      <c r="B125" s="91" t="s">
        <v>291</v>
      </c>
      <c r="C125" s="91" t="s">
        <v>341</v>
      </c>
      <c r="D125" s="109">
        <f>INDEX(data!$A$3:$AI$127, MATCH('Table for manuscript'!$C125, data!$C$3:$C$127,0), MATCH('Table for manuscript'!D$1, data!$A$3:$AI$3,0))</f>
        <v>3.2423208191126277E-2</v>
      </c>
      <c r="E125" s="107">
        <f>INDEX(data!$A$3:$AI$127, MATCH('Table for manuscript'!$C125, data!$C$3:$C$127,0), MATCH('Table for manuscript'!E$1, data!$A$3:$AI$3,0))</f>
        <v>6.3536143344709899</v>
      </c>
      <c r="F125" s="108">
        <f>INDEX(data!$A$3:$AI$127, MATCH('Table for manuscript'!$C125, data!$C$3:$C$127,0), MATCH('Table for manuscript'!F$1, data!$A$3:$AI$3,0))</f>
        <v>195.95884210526319</v>
      </c>
      <c r="G125" s="109" t="str">
        <f>INDEX(References!$A$2:$C$58,MATCH(INDEX(data!$A$3:$AI$127, MATCH('Table for manuscript'!$C125, data!$C$3:$C$127,0), MATCH('Table for manuscript'!G$1, data!$A$3:$AI$3,0)), References!$C$2:$C$58,0),2)</f>
        <v>[28]</v>
      </c>
      <c r="H125" s="110">
        <f>INDEX(data!$A$3:$AI$127, MATCH('Table for manuscript'!$C125, data!$C$3:$C$127,0), MATCH('Table for manuscript'!H$1, data!$A$3:$AI$3,0))/100</f>
        <v>0.8</v>
      </c>
      <c r="I125" s="112">
        <f>INDEX(data!$A$3:$AI$127, MATCH('Table for manuscript'!$C125, data!$C$3:$C$127,0), MATCH('Table for manuscript'!I$1, data!$A$3:$AI$3,0))</f>
        <v>649907.5</v>
      </c>
      <c r="J125" s="111">
        <f>INDEX(data!$A$3:$AI$127, MATCH('Table for manuscript'!$C125, data!$C$3:$C$127,0), MATCH('Table for manuscript'!J$1, data!$A$3:$AI$3,0))</f>
        <v>9.0841133683185458</v>
      </c>
      <c r="K125" s="113">
        <f>INDEX(data!$A$3:$AI$127, MATCH('Table for manuscript'!$C125, data!$C$3:$C$127,0), MATCH('Table for manuscript'!K$1, data!$A$3:$AI$3,0))</f>
        <v>0</v>
      </c>
      <c r="L125" s="113">
        <f>INDEX(data!$A$3:$AI$127, MATCH('Table for manuscript'!$C125, data!$C$3:$C$127,0), MATCH('Table for manuscript'!L$1, data!$A$3:$AI$3,0))</f>
        <v>0</v>
      </c>
      <c r="M125" s="113">
        <f>INDEX(data!$A$3:$AI$127, MATCH('Table for manuscript'!$C125, data!$C$3:$C$127,0), MATCH('Table for manuscript'!M$1, data!$A$3:$AI$3,0))</f>
        <v>0</v>
      </c>
      <c r="N125" s="113">
        <f>INDEX(data!$A$3:$AI$127, MATCH('Table for manuscript'!$C125, data!$C$3:$C$127,0), MATCH('Table for manuscript'!N$1, data!$A$3:$AI$3,0))</f>
        <v>0</v>
      </c>
      <c r="O125" s="113">
        <f>INDEX(data!$A$3:$AI$127, MATCH('Table for manuscript'!$C125, data!$C$3:$C$127,0), MATCH('Table for manuscript'!O$1, data!$A$3:$AI$3,0))</f>
        <v>0</v>
      </c>
      <c r="P125" s="113">
        <f>INDEX(data!$A$3:$AI$127, MATCH('Table for manuscript'!$C125, data!$C$3:$C$127,0), MATCH('Table for manuscript'!P$1, data!$A$3:$AI$3,0))</f>
        <v>0</v>
      </c>
      <c r="Q125" s="20" t="str">
        <f>INDEX(data!$A$3:$AI$127, MATCH('Table for manuscript'!$C125, data!$C$3:$C$127,0), MATCH('Table for manuscript'!Q$1, data!$A$3:$AI$3,0))</f>
        <v>Human papillomavirus (HPV) vaccination</v>
      </c>
    </row>
    <row r="126" spans="1:17">
      <c r="A126" s="91">
        <v>124</v>
      </c>
      <c r="B126" s="91" t="s">
        <v>291</v>
      </c>
      <c r="C126" s="91" t="s">
        <v>299</v>
      </c>
      <c r="D126" s="109">
        <f>INDEX(data!$A$3:$AI$127, MATCH('Table for manuscript'!$C126, data!$C$3:$C$127,0), MATCH('Table for manuscript'!D$1, data!$A$3:$AI$3,0))</f>
        <v>5.6484778252246107E-3</v>
      </c>
      <c r="E126" s="107">
        <f>INDEX(data!$A$3:$AI$127, MATCH('Table for manuscript'!$C126, data!$C$3:$C$127,0), MATCH('Table for manuscript'!E$1, data!$A$3:$AI$3,0))</f>
        <v>1.7358249117586051E-2</v>
      </c>
      <c r="F126" s="108">
        <f>INDEX(data!$A$3:$AI$127, MATCH('Table for manuscript'!$C126, data!$C$3:$C$127,0), MATCH('Table for manuscript'!F$1, data!$A$3:$AI$3,0))</f>
        <v>3.073084405159332</v>
      </c>
      <c r="G126" s="109" t="str">
        <f>INDEX(References!$A$2:$C$58,MATCH(INDEX(data!$A$3:$AI$127, MATCH('Table for manuscript'!$C126, data!$C$3:$C$127,0), MATCH('Table for manuscript'!G$1, data!$A$3:$AI$3,0)), References!$C$2:$C$58,0),2)</f>
        <v>[53]</v>
      </c>
      <c r="H126" s="110">
        <f>INDEX(data!$A$3:$AI$127, MATCH('Table for manuscript'!$C126, data!$C$3:$C$127,0), MATCH('Table for manuscript'!H$1, data!$A$3:$AI$3,0))/100</f>
        <v>0.9</v>
      </c>
      <c r="I126" s="112">
        <f>INDEX(data!$A$3:$AI$127, MATCH('Table for manuscript'!$C126, data!$C$3:$C$127,0), MATCH('Table for manuscript'!I$1, data!$A$3:$AI$3,0))</f>
        <v>1861757.8793888888</v>
      </c>
      <c r="J126" s="111">
        <f>INDEX(data!$A$3:$AI$127, MATCH('Table for manuscript'!$C126, data!$C$3:$C$127,0), MATCH('Table for manuscript'!J$1, data!$A$3:$AI$3,0))</f>
        <v>0.70706294633196276</v>
      </c>
      <c r="K126" s="113">
        <f>INDEX(data!$A$3:$AI$127, MATCH('Table for manuscript'!$C126, data!$C$3:$C$127,0), MATCH('Table for manuscript'!K$1, data!$A$3:$AI$3,0))</f>
        <v>0</v>
      </c>
      <c r="L126" s="113">
        <f>INDEX(data!$A$3:$AI$127, MATCH('Table for manuscript'!$C126, data!$C$3:$C$127,0), MATCH('Table for manuscript'!L$1, data!$A$3:$AI$3,0))</f>
        <v>0</v>
      </c>
      <c r="M126" s="113">
        <f>INDEX(data!$A$3:$AI$127, MATCH('Table for manuscript'!$C126, data!$C$3:$C$127,0), MATCH('Table for manuscript'!M$1, data!$A$3:$AI$3,0))</f>
        <v>0</v>
      </c>
      <c r="N126" s="113">
        <f>INDEX(data!$A$3:$AI$127, MATCH('Table for manuscript'!$C126, data!$C$3:$C$127,0), MATCH('Table for manuscript'!N$1, data!$A$3:$AI$3,0))</f>
        <v>0</v>
      </c>
      <c r="O126" s="113">
        <f>INDEX(data!$A$3:$AI$127, MATCH('Table for manuscript'!$C126, data!$C$3:$C$127,0), MATCH('Table for manuscript'!O$1, data!$A$3:$AI$3,0))</f>
        <v>0</v>
      </c>
      <c r="P126" s="113">
        <f>INDEX(data!$A$3:$AI$127, MATCH('Table for manuscript'!$C126, data!$C$3:$C$127,0), MATCH('Table for manuscript'!P$1, data!$A$3:$AI$3,0))</f>
        <v>0</v>
      </c>
      <c r="Q126" s="20" t="str">
        <f>INDEX(data!$A$3:$AI$127, MATCH('Table for manuscript'!$C126, data!$C$3:$C$127,0), MATCH('Table for manuscript'!Q$1, data!$A$3:$AI$3,0))</f>
        <v>Routine immunization for measles at 9 months + supplementary immunization activity every 3 years to children aged 0-5 years</v>
      </c>
    </row>
    <row r="127" spans="1:17">
      <c r="A127" s="91">
        <v>125</v>
      </c>
      <c r="B127" s="91" t="s">
        <v>291</v>
      </c>
      <c r="C127" s="91" t="s">
        <v>1565</v>
      </c>
      <c r="D127" s="109" t="e">
        <f>INDEX(data!$A$3:$AI$127, MATCH('Table for manuscript'!$C127, data!$C$3:$C$127,0), MATCH('Table for manuscript'!D$1, data!$A$3:$AI$3,0))</f>
        <v>#N/A</v>
      </c>
      <c r="E127" s="107" t="e">
        <f>INDEX(data!$A$3:$AI$127, MATCH('Table for manuscript'!$C127, data!$C$3:$C$127,0), MATCH('Table for manuscript'!E$1, data!$A$3:$AI$3,0))</f>
        <v>#N/A</v>
      </c>
      <c r="F127" s="108" t="e">
        <f>INDEX(data!$A$3:$AI$127, MATCH('Table for manuscript'!$C127, data!$C$3:$C$127,0), MATCH('Table for manuscript'!F$1, data!$A$3:$AI$3,0))</f>
        <v>#N/A</v>
      </c>
      <c r="G127" s="109" t="e">
        <f>INDEX(References!$A$2:$C$58,MATCH(INDEX(data!$A$3:$AI$127, MATCH('Table for manuscript'!$C127, data!$C$3:$C$127,0), MATCH('Table for manuscript'!G$1, data!$A$3:$AI$3,0)), References!$C$2:$C$58,0),2)</f>
        <v>#N/A</v>
      </c>
      <c r="H127" s="110" t="e">
        <f>INDEX(data!$A$3:$AI$127, MATCH('Table for manuscript'!$C127, data!$C$3:$C$127,0), MATCH('Table for manuscript'!H$1, data!$A$3:$AI$3,0))/100</f>
        <v>#N/A</v>
      </c>
      <c r="I127" s="112" t="e">
        <f>INDEX(data!$A$3:$AI$127, MATCH('Table for manuscript'!$C127, data!$C$3:$C$127,0), MATCH('Table for manuscript'!I$1, data!$A$3:$AI$3,0))</f>
        <v>#N/A</v>
      </c>
      <c r="J127" s="111" t="e">
        <f>INDEX(data!$A$3:$AI$127, MATCH('Table for manuscript'!$C127, data!$C$3:$C$127,0), MATCH('Table for manuscript'!J$1, data!$A$3:$AI$3,0))</f>
        <v>#N/A</v>
      </c>
      <c r="K127" s="113" t="e">
        <f>INDEX(data!$A$3:$AI$127, MATCH('Table for manuscript'!$C127, data!$C$3:$C$127,0), MATCH('Table for manuscript'!K$1, data!$A$3:$AI$3,0))</f>
        <v>#N/A</v>
      </c>
      <c r="L127" s="113" t="e">
        <f>INDEX(data!$A$3:$AI$127, MATCH('Table for manuscript'!$C127, data!$C$3:$C$127,0), MATCH('Table for manuscript'!L$1, data!$A$3:$AI$3,0))</f>
        <v>#N/A</v>
      </c>
      <c r="M127" s="113" t="e">
        <f>INDEX(data!$A$3:$AI$127, MATCH('Table for manuscript'!$C127, data!$C$3:$C$127,0), MATCH('Table for manuscript'!M$1, data!$A$3:$AI$3,0))</f>
        <v>#N/A</v>
      </c>
      <c r="N127" s="113" t="e">
        <f>INDEX(data!$A$3:$AI$127, MATCH('Table for manuscript'!$C127, data!$C$3:$C$127,0), MATCH('Table for manuscript'!N$1, data!$A$3:$AI$3,0))</f>
        <v>#N/A</v>
      </c>
      <c r="O127" s="113" t="e">
        <f>INDEX(data!$A$3:$AI$127, MATCH('Table for manuscript'!$C127, data!$C$3:$C$127,0), MATCH('Table for manuscript'!O$1, data!$A$3:$AI$3,0))</f>
        <v>#N/A</v>
      </c>
      <c r="P127" s="113" t="e">
        <f>INDEX(data!$A$3:$AI$127, MATCH('Table for manuscript'!$C127, data!$C$3:$C$127,0), MATCH('Table for manuscript'!P$1, data!$A$3:$AI$3,0))</f>
        <v>#N/A</v>
      </c>
      <c r="Q127" s="20" t="e">
        <f>INDEX(data!$A$3:$AI$127, MATCH('Table for manuscript'!$C127, data!$C$3:$C$127,0), MATCH('Table for manuscript'!Q$1, data!$A$3:$AI$3,0))</f>
        <v>#N/A</v>
      </c>
    </row>
    <row r="128" spans="1:17">
      <c r="A128" s="91">
        <v>126</v>
      </c>
      <c r="B128" s="91" t="s">
        <v>291</v>
      </c>
      <c r="C128" s="91" t="s">
        <v>328</v>
      </c>
      <c r="D128" s="109">
        <f>INDEX(data!$A$3:$AI$127, MATCH('Table for manuscript'!$C128, data!$C$3:$C$127,0), MATCH('Table for manuscript'!D$1, data!$A$3:$AI$3,0))</f>
        <v>3.5</v>
      </c>
      <c r="E128" s="107">
        <f>INDEX(data!$A$3:$AI$127, MATCH('Table for manuscript'!$C128, data!$C$3:$C$127,0), MATCH('Table for manuscript'!E$1, data!$A$3:$AI$3,0))</f>
        <v>261.68533542178892</v>
      </c>
      <c r="F128" s="108">
        <f>INDEX(data!$A$3:$AI$127, MATCH('Table for manuscript'!$C128, data!$C$3:$C$127,0), MATCH('Table for manuscript'!F$1, data!$A$3:$AI$3,0))</f>
        <v>74.767238691939696</v>
      </c>
      <c r="G128" s="109" t="str">
        <f>INDEX(References!$A$2:$C$58,MATCH(INDEX(data!$A$3:$AI$127, MATCH('Table for manuscript'!$C128, data!$C$3:$C$127,0), MATCH('Table for manuscript'!G$1, data!$A$3:$AI$3,0)), References!$C$2:$C$58,0),2)</f>
        <v>[55]</v>
      </c>
      <c r="H128" s="110">
        <f>INDEX(data!$A$3:$AI$127, MATCH('Table for manuscript'!$C128, data!$C$3:$C$127,0), MATCH('Table for manuscript'!H$1, data!$A$3:$AI$3,0))/100</f>
        <v>0.9</v>
      </c>
      <c r="I128" s="112">
        <f>INDEX(data!$A$3:$AI$127, MATCH('Table for manuscript'!$C128, data!$C$3:$C$127,0), MATCH('Table for manuscript'!I$1, data!$A$3:$AI$3,0))</f>
        <v>1861757.8793888888</v>
      </c>
      <c r="J128" s="111">
        <f>INDEX(data!$A$3:$AI$127, MATCH('Table for manuscript'!$C128, data!$C$3:$C$127,0), MATCH('Table for manuscript'!J$1, data!$A$3:$AI$3,0))</f>
        <v>9.2880546553776231</v>
      </c>
      <c r="K128" s="113">
        <f>INDEX(data!$A$3:$AI$127, MATCH('Table for manuscript'!$C128, data!$C$3:$C$127,0), MATCH('Table for manuscript'!K$1, data!$A$3:$AI$3,0))</f>
        <v>0</v>
      </c>
      <c r="L128" s="113">
        <f>INDEX(data!$A$3:$AI$127, MATCH('Table for manuscript'!$C128, data!$C$3:$C$127,0), MATCH('Table for manuscript'!L$1, data!$A$3:$AI$3,0))</f>
        <v>0</v>
      </c>
      <c r="M128" s="113">
        <f>INDEX(data!$A$3:$AI$127, MATCH('Table for manuscript'!$C128, data!$C$3:$C$127,0), MATCH('Table for manuscript'!M$1, data!$A$3:$AI$3,0))</f>
        <v>0</v>
      </c>
      <c r="N128" s="113">
        <f>INDEX(data!$A$3:$AI$127, MATCH('Table for manuscript'!$C128, data!$C$3:$C$127,0), MATCH('Table for manuscript'!N$1, data!$A$3:$AI$3,0))</f>
        <v>0</v>
      </c>
      <c r="O128" s="113">
        <f>INDEX(data!$A$3:$AI$127, MATCH('Table for manuscript'!$C128, data!$C$3:$C$127,0), MATCH('Table for manuscript'!O$1, data!$A$3:$AI$3,0))</f>
        <v>0</v>
      </c>
      <c r="P128" s="113">
        <f>INDEX(data!$A$3:$AI$127, MATCH('Table for manuscript'!$C128, data!$C$3:$C$127,0), MATCH('Table for manuscript'!P$1, data!$A$3:$AI$3,0))</f>
        <v>0</v>
      </c>
      <c r="Q128" s="20" t="str">
        <f>INDEX(data!$A$3:$AI$127, MATCH('Table for manuscript'!$C128, data!$C$3:$C$127,0), MATCH('Table for manuscript'!Q$1, data!$A$3:$AI$3,0))</f>
        <v>Pneumococcal conjugate vaccination</v>
      </c>
    </row>
    <row r="129" spans="1:17">
      <c r="A129" s="91">
        <v>127</v>
      </c>
      <c r="B129" s="91" t="s">
        <v>291</v>
      </c>
      <c r="C129" s="91" t="s">
        <v>311</v>
      </c>
      <c r="D129" s="109">
        <f>INDEX(data!$A$3:$AI$127, MATCH('Table for manuscript'!$C129, data!$C$3:$C$127,0), MATCH('Table for manuscript'!D$1, data!$A$3:$AI$3,0))</f>
        <v>4.9900199600798399E-4</v>
      </c>
      <c r="E129" s="107">
        <f>INDEX(data!$A$3:$AI$127, MATCH('Table for manuscript'!$C129, data!$C$3:$C$127,0), MATCH('Table for manuscript'!E$1, data!$A$3:$AI$3,0))</f>
        <v>1.018</v>
      </c>
      <c r="F129" s="108">
        <f>INDEX(data!$A$3:$AI$127, MATCH('Table for manuscript'!$C129, data!$C$3:$C$127,0), MATCH('Table for manuscript'!F$1, data!$A$3:$AI$3,0))</f>
        <v>2040.0720000000001</v>
      </c>
      <c r="G129" s="109" t="str">
        <f>INDEX(References!$A$2:$C$58,MATCH(INDEX(data!$A$3:$AI$127, MATCH('Table for manuscript'!$C129, data!$C$3:$C$127,0), MATCH('Table for manuscript'!G$1, data!$A$3:$AI$3,0)), References!$C$2:$C$58,0),2)</f>
        <v>[56]</v>
      </c>
      <c r="H129" s="110">
        <f>INDEX(data!$A$3:$AI$127, MATCH('Table for manuscript'!$C129, data!$C$3:$C$127,0), MATCH('Table for manuscript'!H$1, data!$A$3:$AI$3,0))/100</f>
        <v>0.9</v>
      </c>
      <c r="I129" s="112">
        <f>INDEX(data!$A$3:$AI$127, MATCH('Table for manuscript'!$C129, data!$C$3:$C$127,0), MATCH('Table for manuscript'!I$1, data!$A$3:$AI$3,0))</f>
        <v>1861757.8793888888</v>
      </c>
      <c r="J129" s="111">
        <f>INDEX(data!$A$3:$AI$127, MATCH('Table for manuscript'!$C129, data!$C$3:$C$127,0), MATCH('Table for manuscript'!J$1, data!$A$3:$AI$3,0))</f>
        <v>0.53852466998485171</v>
      </c>
      <c r="K129" s="113">
        <f>INDEX(data!$A$3:$AI$127, MATCH('Table for manuscript'!$C129, data!$C$3:$C$127,0), MATCH('Table for manuscript'!K$1, data!$A$3:$AI$3,0))</f>
        <v>0</v>
      </c>
      <c r="L129" s="113">
        <f>INDEX(data!$A$3:$AI$127, MATCH('Table for manuscript'!$C129, data!$C$3:$C$127,0), MATCH('Table for manuscript'!L$1, data!$A$3:$AI$3,0))</f>
        <v>0</v>
      </c>
      <c r="M129" s="113">
        <f>INDEX(data!$A$3:$AI$127, MATCH('Table for manuscript'!$C129, data!$C$3:$C$127,0), MATCH('Table for manuscript'!M$1, data!$A$3:$AI$3,0))</f>
        <v>0</v>
      </c>
      <c r="N129" s="113">
        <f>INDEX(data!$A$3:$AI$127, MATCH('Table for manuscript'!$C129, data!$C$3:$C$127,0), MATCH('Table for manuscript'!N$1, data!$A$3:$AI$3,0))</f>
        <v>0</v>
      </c>
      <c r="O129" s="113">
        <f>INDEX(data!$A$3:$AI$127, MATCH('Table for manuscript'!$C129, data!$C$3:$C$127,0), MATCH('Table for manuscript'!O$1, data!$A$3:$AI$3,0))</f>
        <v>0</v>
      </c>
      <c r="P129" s="113">
        <f>INDEX(data!$A$3:$AI$127, MATCH('Table for manuscript'!$C129, data!$C$3:$C$127,0), MATCH('Table for manuscript'!P$1, data!$A$3:$AI$3,0))</f>
        <v>0</v>
      </c>
      <c r="Q129" s="20" t="str">
        <f>INDEX(data!$A$3:$AI$127, MATCH('Table for manuscript'!$C129, data!$C$3:$C$127,0), MATCH('Table for manuscript'!Q$1, data!$A$3:$AI$3,0))</f>
        <v>Introduction of Inactivated Polio Vaccine (IPV)</v>
      </c>
    </row>
    <row r="130" spans="1:17">
      <c r="A130" s="91">
        <v>128</v>
      </c>
      <c r="B130" s="91" t="s">
        <v>291</v>
      </c>
      <c r="C130" s="91" t="s">
        <v>293</v>
      </c>
      <c r="D130" s="109">
        <f>INDEX(data!$A$3:$AI$127, MATCH('Table for manuscript'!$C130, data!$C$3:$C$127,0), MATCH('Table for manuscript'!D$1, data!$A$3:$AI$3,0))</f>
        <v>0.18796992481203006</v>
      </c>
      <c r="E130" s="107">
        <f>INDEX(data!$A$3:$AI$127, MATCH('Table for manuscript'!$C130, data!$C$3:$C$127,0), MATCH('Table for manuscript'!E$1, data!$A$3:$AI$3,0))</f>
        <v>11.411038211968993</v>
      </c>
      <c r="F130" s="108">
        <f>INDEX(data!$A$3:$AI$127, MATCH('Table for manuscript'!$C130, data!$C$3:$C$127,0), MATCH('Table for manuscript'!F$1, data!$A$3:$AI$3,0))</f>
        <v>60.706723287675047</v>
      </c>
      <c r="G130" s="109" t="str">
        <f>INDEX(References!$A$2:$C$58,MATCH(INDEX(data!$A$3:$AI$127, MATCH('Table for manuscript'!$C130, data!$C$3:$C$127,0), MATCH('Table for manuscript'!G$1, data!$A$3:$AI$3,0)), References!$C$2:$C$58,0),2)</f>
        <v>[57]</v>
      </c>
      <c r="H130" s="110">
        <f>INDEX(data!$A$3:$AI$127, MATCH('Table for manuscript'!$C130, data!$C$3:$C$127,0), MATCH('Table for manuscript'!H$1, data!$A$3:$AI$3,0))/100</f>
        <v>0.9</v>
      </c>
      <c r="I130" s="112">
        <f>INDEX(data!$A$3:$AI$127, MATCH('Table for manuscript'!$C130, data!$C$3:$C$127,0), MATCH('Table for manuscript'!I$1, data!$A$3:$AI$3,0))</f>
        <v>1861757.8793888888</v>
      </c>
      <c r="J130" s="111">
        <f>INDEX(data!$A$3:$AI$127, MATCH('Table for manuscript'!$C130, data!$C$3:$C$127,0), MATCH('Table for manuscript'!J$1, data!$A$3:$AI$3,0))</f>
        <v>4.6472684483877948</v>
      </c>
      <c r="K130" s="113">
        <f>INDEX(data!$A$3:$AI$127, MATCH('Table for manuscript'!$C130, data!$C$3:$C$127,0), MATCH('Table for manuscript'!K$1, data!$A$3:$AI$3,0))</f>
        <v>0</v>
      </c>
      <c r="L130" s="113">
        <f>INDEX(data!$A$3:$AI$127, MATCH('Table for manuscript'!$C130, data!$C$3:$C$127,0), MATCH('Table for manuscript'!L$1, data!$A$3:$AI$3,0))</f>
        <v>0</v>
      </c>
      <c r="M130" s="113">
        <f>INDEX(data!$A$3:$AI$127, MATCH('Table for manuscript'!$C130, data!$C$3:$C$127,0), MATCH('Table for manuscript'!M$1, data!$A$3:$AI$3,0))</f>
        <v>0</v>
      </c>
      <c r="N130" s="113">
        <f>INDEX(data!$A$3:$AI$127, MATCH('Table for manuscript'!$C130, data!$C$3:$C$127,0), MATCH('Table for manuscript'!N$1, data!$A$3:$AI$3,0))</f>
        <v>0</v>
      </c>
      <c r="O130" s="113">
        <f>INDEX(data!$A$3:$AI$127, MATCH('Table for manuscript'!$C130, data!$C$3:$C$127,0), MATCH('Table for manuscript'!O$1, data!$A$3:$AI$3,0))</f>
        <v>0</v>
      </c>
      <c r="P130" s="113">
        <f>INDEX(data!$A$3:$AI$127, MATCH('Table for manuscript'!$C130, data!$C$3:$C$127,0), MATCH('Table for manuscript'!P$1, data!$A$3:$AI$3,0))</f>
        <v>0</v>
      </c>
      <c r="Q130" s="20" t="str">
        <f>INDEX(data!$A$3:$AI$127, MATCH('Table for manuscript'!$C130, data!$C$3:$C$127,0), MATCH('Table for manuscript'!Q$1, data!$A$3:$AI$3,0))</f>
        <v>Rotavirus vaccine at Int $25 per vaccinated child (70% coverage)</v>
      </c>
    </row>
  </sheetData>
  <autoFilter ref="A2:Q130">
    <sortState ref="A3:Q130">
      <sortCondition ref="B2:B13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8"/>
  <sheetViews>
    <sheetView workbookViewId="0">
      <selection activeCell="G38" sqref="G38"/>
    </sheetView>
  </sheetViews>
  <sheetFormatPr defaultColWidth="11" defaultRowHeight="15.75"/>
  <cols>
    <col min="2" max="2" width="5.375" customWidth="1"/>
    <col min="3" max="3" width="24.875" customWidth="1"/>
    <col min="4" max="4" width="16.875" customWidth="1"/>
  </cols>
  <sheetData>
    <row r="1" spans="1:6">
      <c r="E1" s="103" t="s">
        <v>17</v>
      </c>
      <c r="F1" s="103" t="s">
        <v>19</v>
      </c>
    </row>
    <row r="2" spans="1:6">
      <c r="A2" s="114">
        <v>1</v>
      </c>
      <c r="B2" s="115" t="str">
        <f>CONCATENATE("[",A2,"]")</f>
        <v>[1]</v>
      </c>
      <c r="C2" s="116" t="s">
        <v>259</v>
      </c>
      <c r="D2" s="115" t="str">
        <f>IFERROR(LEFT(C2,FIND(";",C2)-1), C2)</f>
        <v>Hogan et al. (2005)</v>
      </c>
      <c r="E2" t="str">
        <f>INDEX('Table for manuscript'!$B$2:$G$130, MATCH($B2,'Table for manuscript'!$G$2:$G$130,0), MATCH(E$1,'Table for manuscript'!$B$2:$G$2,0))</f>
        <v>HIV &amp; STIs</v>
      </c>
      <c r="F2" t="str">
        <f>INDEX('Table for manuscript'!$B$2:$G$130, MATCH($B2,'Table for manuscript'!$G$2:$G$130,0), MATCH(F$1,'Table for manuscript'!$B$2:$G$2,0))</f>
        <v>ART (Second-Line Treatment) for adults with intensive monitoring</v>
      </c>
    </row>
    <row r="3" spans="1:6">
      <c r="A3" s="114">
        <v>2</v>
      </c>
      <c r="B3" s="115" t="str">
        <f t="shared" ref="B3:B58" si="0">CONCATENATE("[",A3,"]")</f>
        <v>[2]</v>
      </c>
      <c r="C3" s="116" t="s">
        <v>1578</v>
      </c>
      <c r="D3" s="115" t="str">
        <f t="shared" ref="D3:D58" si="1">IFERROR(LEFT(C3,FIND(";",C3)-1), C3)</f>
        <v>Alistar et al. (2014)</v>
      </c>
      <c r="E3" t="str">
        <f>INDEX('Table for manuscript'!$B$2:$G$130, MATCH($B3,'Table for manuscript'!$G$2:$G$130,0), MATCH(E$1,'Table for manuscript'!$B$2:$G$2,0))</f>
        <v>HIV &amp; STIs</v>
      </c>
      <c r="F3" t="str">
        <f>INDEX('Table for manuscript'!$B$2:$G$130, MATCH($B3,'Table for manuscript'!$G$2:$G$130,0), MATCH(F$1,'Table for manuscript'!$B$2:$G$2,0))</f>
        <v>ART for men</v>
      </c>
    </row>
    <row r="4" spans="1:6">
      <c r="A4" s="114">
        <v>3</v>
      </c>
      <c r="B4" s="115" t="str">
        <f t="shared" si="0"/>
        <v>[3]</v>
      </c>
      <c r="C4" s="116" t="s">
        <v>1482</v>
      </c>
      <c r="D4" s="115" t="str">
        <f t="shared" si="1"/>
        <v>Aldridge (2009)</v>
      </c>
      <c r="E4" t="str">
        <f>INDEX('Table for manuscript'!$B$2:$G$130, MATCH($B4,'Table for manuscript'!$G$2:$G$130,0), MATCH(E$1,'Table for manuscript'!$B$2:$G$2,0))</f>
        <v>HIV &amp; STIs</v>
      </c>
      <c r="F4" t="str">
        <f>INDEX('Table for manuscript'!$B$2:$G$130, MATCH($B4,'Table for manuscript'!$G$2:$G$130,0), MATCH(F$1,'Table for manuscript'!$B$2:$G$2,0))</f>
        <v>Blood safety</v>
      </c>
    </row>
    <row r="5" spans="1:6">
      <c r="A5" s="114">
        <v>4</v>
      </c>
      <c r="B5" s="115" t="str">
        <f t="shared" si="0"/>
        <v>[4]</v>
      </c>
      <c r="C5" s="116" t="s">
        <v>648</v>
      </c>
      <c r="D5" s="115" t="str">
        <f t="shared" si="1"/>
        <v>Marseille (2009)</v>
      </c>
      <c r="E5" t="str">
        <f>INDEX('Table for manuscript'!$B$2:$G$130, MATCH($B5,'Table for manuscript'!$G$2:$G$130,0), MATCH(E$1,'Table for manuscript'!$B$2:$G$2,0))</f>
        <v>HIV &amp; STIs</v>
      </c>
      <c r="F5" t="str">
        <f>INDEX('Table for manuscript'!$B$2:$G$130, MATCH($B5,'Table for manuscript'!$G$2:$G$130,0), MATCH(F$1,'Table for manuscript'!$B$2:$G$2,0))</f>
        <v>Home-based highly active retroviral therapy (HAART)</v>
      </c>
    </row>
    <row r="6" spans="1:6">
      <c r="A6" s="114">
        <v>5</v>
      </c>
      <c r="B6" s="115" t="str">
        <f t="shared" si="0"/>
        <v>[5]</v>
      </c>
      <c r="C6" s="116" t="s">
        <v>589</v>
      </c>
      <c r="D6" s="115" t="str">
        <f t="shared" si="1"/>
        <v>Vassall (2014)</v>
      </c>
      <c r="E6" t="str">
        <f>INDEX('Table for manuscript'!$B$2:$G$130, MATCH($B6,'Table for manuscript'!$G$2:$G$130,0), MATCH(E$1,'Table for manuscript'!$B$2:$G$2,0))</f>
        <v>HIV &amp; STIs</v>
      </c>
      <c r="F6" t="str">
        <f>INDEX('Table for manuscript'!$B$2:$G$130, MATCH($B6,'Table for manuscript'!$G$2:$G$130,0), MATCH(F$1,'Table for manuscript'!$B$2:$G$2,0))</f>
        <v xml:space="preserve">Interventions focused on male sex workers </v>
      </c>
    </row>
    <row r="7" spans="1:6">
      <c r="A7" s="114">
        <v>6</v>
      </c>
      <c r="B7" s="115" t="str">
        <f t="shared" si="0"/>
        <v>[6]</v>
      </c>
      <c r="C7" s="116" t="s">
        <v>617</v>
      </c>
      <c r="D7" s="115" t="str">
        <f t="shared" si="1"/>
        <v>Uthman (2011)</v>
      </c>
      <c r="E7" t="str">
        <f>INDEX('Table for manuscript'!$B$2:$G$130, MATCH($B7,'Table for manuscript'!$G$2:$G$130,0), MATCH(E$1,'Table for manuscript'!$B$2:$G$2,0))</f>
        <v>HIV &amp; STIs</v>
      </c>
      <c r="F7" t="str">
        <f>INDEX('Table for manuscript'!$B$2:$G$130, MATCH($B7,'Table for manuscript'!$G$2:$G$130,0), MATCH(F$1,'Table for manuscript'!$B$2:$G$2,0))</f>
        <v xml:space="preserve">Male circumcision </v>
      </c>
    </row>
    <row r="8" spans="1:6">
      <c r="A8" s="114">
        <v>7</v>
      </c>
      <c r="B8" s="115" t="str">
        <f t="shared" si="0"/>
        <v>[7]</v>
      </c>
      <c r="C8" s="116" t="s">
        <v>622</v>
      </c>
      <c r="D8" s="115" t="str">
        <f t="shared" si="1"/>
        <v>Kuznik (2012)</v>
      </c>
      <c r="E8" t="str">
        <f>INDEX('Table for manuscript'!$B$2:$G$130, MATCH($B8,'Table for manuscript'!$G$2:$G$130,0), MATCH(E$1,'Table for manuscript'!$B$2:$G$2,0))</f>
        <v>HIV &amp; STIs</v>
      </c>
      <c r="F8" t="str">
        <f>INDEX('Table for manuscript'!$B$2:$G$130, MATCH($B8,'Table for manuscript'!$G$2:$G$130,0), MATCH(F$1,'Table for manuscript'!$B$2:$G$2,0))</f>
        <v>PMTCT</v>
      </c>
    </row>
    <row r="9" spans="1:6">
      <c r="A9" s="114">
        <v>8</v>
      </c>
      <c r="B9" s="115" t="str">
        <f t="shared" si="0"/>
        <v>[8]</v>
      </c>
      <c r="C9" s="116" t="s">
        <v>629</v>
      </c>
      <c r="D9" s="115" t="str">
        <f t="shared" si="1"/>
        <v>Ying (2015)</v>
      </c>
      <c r="E9" t="str">
        <f>INDEX('Table for manuscript'!$B$2:$G$130, MATCH($B9,'Table for manuscript'!$G$2:$G$130,0), MATCH(E$1,'Table for manuscript'!$B$2:$G$2,0))</f>
        <v>HIV &amp; STIs</v>
      </c>
      <c r="F9" t="str">
        <f>INDEX('Table for manuscript'!$B$2:$G$130, MATCH($B9,'Table for manuscript'!$G$2:$G$130,0), MATCH(F$1,'Table for manuscript'!$B$2:$G$2,0))</f>
        <v>Pre-exposure prophylaxis for high-risk serodiscordant couples</v>
      </c>
    </row>
    <row r="10" spans="1:6">
      <c r="A10" s="114">
        <v>9</v>
      </c>
      <c r="B10" s="115" t="str">
        <f t="shared" si="0"/>
        <v>[9]</v>
      </c>
      <c r="C10" s="116" t="s">
        <v>636</v>
      </c>
      <c r="D10" s="115" t="str">
        <f t="shared" si="1"/>
        <v>Price (2016)</v>
      </c>
      <c r="E10" t="str">
        <f>INDEX('Table for manuscript'!$B$2:$G$130, MATCH($B10,'Table for manuscript'!$G$2:$G$130,0), MATCH(E$1,'Table for manuscript'!$B$2:$G$2,0))</f>
        <v>HIV &amp; STIs</v>
      </c>
      <c r="F10" t="str">
        <f>INDEX('Table for manuscript'!$B$2:$G$130, MATCH($B10,'Table for manuscript'!$G$2:$G$130,0), MATCH(F$1,'Table for manuscript'!$B$2:$G$2,0))</f>
        <v>Pre-exposure prophylaxis for pregnant and breastfeeding women</v>
      </c>
    </row>
    <row r="11" spans="1:6">
      <c r="A11" s="114">
        <v>10</v>
      </c>
      <c r="B11" s="115" t="str">
        <f t="shared" si="0"/>
        <v>[10]</v>
      </c>
      <c r="C11" s="116" t="s">
        <v>1455</v>
      </c>
      <c r="D11" s="115" t="str">
        <f t="shared" si="1"/>
        <v>Shah (2014)</v>
      </c>
      <c r="E11" t="str">
        <f>INDEX('Table for manuscript'!$B$2:$G$130, MATCH($B11,'Table for manuscript'!$G$2:$G$130,0), MATCH(E$1,'Table for manuscript'!$B$2:$G$2,0))</f>
        <v>HIV &amp; STIs</v>
      </c>
      <c r="F11" t="str">
        <f>INDEX('Table for manuscript'!$B$2:$G$130, MATCH($B11,'Table for manuscript'!$G$2:$G$130,0), MATCH(F$1,'Table for manuscript'!$B$2:$G$2,0))</f>
        <v>Screen HIV+ cases for TB</v>
      </c>
    </row>
    <row r="12" spans="1:6">
      <c r="A12" s="114">
        <v>11</v>
      </c>
      <c r="B12" s="115" t="str">
        <f t="shared" si="0"/>
        <v>[11]</v>
      </c>
      <c r="C12" s="116" t="s">
        <v>1216</v>
      </c>
      <c r="D12" s="115" t="str">
        <f t="shared" si="1"/>
        <v>WHO-CHOICE</v>
      </c>
      <c r="E12" t="str">
        <f>INDEX('Table for manuscript'!$B$2:$G$130, MATCH($B12,'Table for manuscript'!$G$2:$G$130,0), MATCH(E$1,'Table for manuscript'!$B$2:$G$2,0))</f>
        <v>IMCI</v>
      </c>
      <c r="F12" t="str">
        <f>INDEX('Table for manuscript'!$B$2:$G$130, MATCH($B12,'Table for manuscript'!$G$2:$G$130,0), MATCH(F$1,'Table for manuscript'!$B$2:$G$2,0))</f>
        <v>Antibiotics for treatment of dysentery</v>
      </c>
    </row>
    <row r="13" spans="1:6">
      <c r="A13" s="114">
        <v>12</v>
      </c>
      <c r="B13" s="115" t="str">
        <f t="shared" si="0"/>
        <v>[12]</v>
      </c>
      <c r="C13" s="116" t="s">
        <v>1056</v>
      </c>
      <c r="D13" s="115" t="str">
        <f t="shared" si="1"/>
        <v>Robberstad (2004)</v>
      </c>
      <c r="E13" t="str">
        <f>INDEX('Table for manuscript'!$B$2:$G$130, MATCH($B13,'Table for manuscript'!$G$2:$G$130,0), MATCH(E$1,'Table for manuscript'!$B$2:$G$2,0))</f>
        <v>IMCI</v>
      </c>
      <c r="F13" t="str">
        <f>INDEX('Table for manuscript'!$B$2:$G$130, MATCH($B13,'Table for manuscript'!$G$2:$G$130,0), MATCH(F$1,'Table for manuscript'!$B$2:$G$2,0))</f>
        <v>ORS and Zinc for diarrhea</v>
      </c>
    </row>
    <row r="14" spans="1:6">
      <c r="A14" s="114">
        <v>13</v>
      </c>
      <c r="B14" s="115" t="str">
        <f t="shared" si="0"/>
        <v>[13]</v>
      </c>
      <c r="C14" s="116" t="s">
        <v>733</v>
      </c>
      <c r="D14" s="115" t="str">
        <f t="shared" si="1"/>
        <v>Edejer et al. (2005)</v>
      </c>
      <c r="E14" t="str">
        <f>INDEX('Table for manuscript'!$B$2:$G$130, MATCH($B14,'Table for manuscript'!$G$2:$G$130,0), MATCH(E$1,'Table for manuscript'!$B$2:$G$2,0))</f>
        <v>IMCI</v>
      </c>
      <c r="F14" t="str">
        <f>INDEX('Table for manuscript'!$B$2:$G$130, MATCH($B14,'Table for manuscript'!$G$2:$G$130,0), MATCH(F$1,'Table for manuscript'!$B$2:$G$2,0))</f>
        <v>Pneumonia treatment (children)</v>
      </c>
    </row>
    <row r="15" spans="1:6">
      <c r="A15" s="114">
        <v>14</v>
      </c>
      <c r="B15" s="115" t="str">
        <f t="shared" si="0"/>
        <v>[14]</v>
      </c>
      <c r="C15" s="116" t="s">
        <v>1063</v>
      </c>
      <c r="D15" s="115" t="str">
        <f t="shared" si="1"/>
        <v>Ruhago (2015)</v>
      </c>
      <c r="E15" t="str">
        <f>INDEX('Table for manuscript'!$B$2:$G$130, MATCH($B15,'Table for manuscript'!$G$2:$G$130,0), MATCH(E$1,'Table for manuscript'!$B$2:$G$2,0))</f>
        <v>IMCI</v>
      </c>
      <c r="F15" t="str">
        <f>INDEX('Table for manuscript'!$B$2:$G$130, MATCH($B15,'Table for manuscript'!$G$2:$G$130,0), MATCH(F$1,'Table for manuscript'!$B$2:$G$2,0))</f>
        <v>Treatment of severe diarrhea</v>
      </c>
    </row>
    <row r="16" spans="1:6">
      <c r="A16" s="114">
        <v>15</v>
      </c>
      <c r="B16" s="115" t="str">
        <f t="shared" si="0"/>
        <v>[15]</v>
      </c>
      <c r="C16" s="116" t="s">
        <v>365</v>
      </c>
      <c r="D16" s="115" t="str">
        <f t="shared" si="1"/>
        <v>Morel (2005)</v>
      </c>
      <c r="E16" t="str">
        <f>INDEX('Table for manuscript'!$B$2:$G$130, MATCH($B16,'Table for manuscript'!$G$2:$G$130,0), MATCH(E$1,'Table for manuscript'!$B$2:$G$2,0))</f>
        <v>Malaria</v>
      </c>
      <c r="F16" t="str">
        <f>INDEX('Table for manuscript'!$B$2:$G$130, MATCH($B16,'Table for manuscript'!$G$2:$G$130,0), MATCH(F$1,'Table for manuscript'!$B$2:$G$2,0))</f>
        <v>Case management with artemisinin based combination therapy (80% coverage)</v>
      </c>
    </row>
    <row r="17" spans="1:6">
      <c r="A17" s="114">
        <v>16</v>
      </c>
      <c r="B17" s="115" t="str">
        <f t="shared" si="0"/>
        <v>[16]</v>
      </c>
      <c r="C17" s="116" t="s">
        <v>439</v>
      </c>
      <c r="D17" s="115" t="str">
        <f t="shared" si="1"/>
        <v>Lubell (2011)</v>
      </c>
      <c r="E17" t="str">
        <f>INDEX('Table for manuscript'!$B$2:$G$130, MATCH($B17,'Table for manuscript'!$G$2:$G$130,0), MATCH(E$1,'Table for manuscript'!$B$2:$G$2,0))</f>
        <v>Malaria</v>
      </c>
      <c r="F17" t="str">
        <f>INDEX('Table for manuscript'!$B$2:$G$130, MATCH($B17,'Table for manuscript'!$G$2:$G$130,0), MATCH(F$1,'Table for manuscript'!$B$2:$G$2,0))</f>
        <v>Complicated (children, injectable artesunate)</v>
      </c>
    </row>
    <row r="18" spans="1:6">
      <c r="A18" s="114">
        <v>17</v>
      </c>
      <c r="B18" s="115" t="str">
        <f t="shared" si="0"/>
        <v>[17]</v>
      </c>
      <c r="C18" s="116" t="s">
        <v>428</v>
      </c>
      <c r="D18" s="115" t="str">
        <f t="shared" si="1"/>
        <v>Nonvignon (2012)</v>
      </c>
      <c r="E18" t="str">
        <f>INDEX('Table for manuscript'!$B$2:$G$130, MATCH($B18,'Table for manuscript'!$G$2:$G$130,0), MATCH(E$1,'Table for manuscript'!$B$2:$G$2,0))</f>
        <v>Malaria</v>
      </c>
      <c r="F18" t="str">
        <f>INDEX('Table for manuscript'!$B$2:$G$130, MATCH($B18,'Table for manuscript'!$G$2:$G$130,0), MATCH(F$1,'Table for manuscript'!$B$2:$G$2,0))</f>
        <v>Home management of fevers using antimalarial (artesunate- amodiaquine AAQ) - under 5</v>
      </c>
    </row>
    <row r="19" spans="1:6">
      <c r="A19" s="114">
        <v>18</v>
      </c>
      <c r="B19" s="115" t="str">
        <f t="shared" si="0"/>
        <v>[18]</v>
      </c>
      <c r="C19" s="116" t="s">
        <v>376</v>
      </c>
      <c r="D19" s="115" t="str">
        <f t="shared" si="1"/>
        <v>Stuckey (2014)</v>
      </c>
      <c r="E19" t="str">
        <f>INDEX('Table for manuscript'!$B$2:$G$130, MATCH($B19,'Table for manuscript'!$G$2:$G$130,0), MATCH(E$1,'Table for manuscript'!$B$2:$G$2,0))</f>
        <v>Malaria</v>
      </c>
      <c r="F19" t="str">
        <f>INDEX('Table for manuscript'!$B$2:$G$130, MATCH($B19,'Table for manuscript'!$G$2:$G$130,0), MATCH(F$1,'Table for manuscript'!$B$2:$G$2,0))</f>
        <v>Indoor residual spray and LLINs</v>
      </c>
    </row>
    <row r="20" spans="1:6">
      <c r="A20" s="114">
        <v>19</v>
      </c>
      <c r="B20" s="115" t="str">
        <f t="shared" si="0"/>
        <v>[19]</v>
      </c>
      <c r="C20" s="116" t="s">
        <v>447</v>
      </c>
      <c r="D20" s="115" t="str">
        <f t="shared" si="1"/>
        <v>Conteh (2010)</v>
      </c>
      <c r="E20" t="str">
        <f>INDEX('Table for manuscript'!$B$2:$G$130, MATCH($B20,'Table for manuscript'!$G$2:$G$130,0), MATCH(E$1,'Table for manuscript'!$B$2:$G$2,0))</f>
        <v>Malaria</v>
      </c>
      <c r="F20" t="str">
        <f>INDEX('Table for manuscript'!$B$2:$G$130, MATCH($B20,'Table for manuscript'!$G$2:$G$130,0), MATCH(F$1,'Table for manuscript'!$B$2:$G$2,0))</f>
        <v>Intermittent preventive treatment in infants (IPTi) using 3 days of amodiaquine-artesunate (AQ3-AS3) against clinical malaria; at 2, 3, and 9 months.</v>
      </c>
    </row>
    <row r="21" spans="1:6">
      <c r="A21" s="114">
        <v>20</v>
      </c>
      <c r="B21" s="115" t="str">
        <f t="shared" si="0"/>
        <v>[20]</v>
      </c>
      <c r="C21" s="116" t="s">
        <v>359</v>
      </c>
      <c r="D21" s="115" t="str">
        <f t="shared" si="1"/>
        <v>Becker-Dreps (2009)</v>
      </c>
      <c r="E21" t="str">
        <f>INDEX('Table for manuscript'!$B$2:$G$130, MATCH($B21,'Table for manuscript'!$G$2:$G$130,0), MATCH(E$1,'Table for manuscript'!$B$2:$G$2,0))</f>
        <v>Malaria</v>
      </c>
      <c r="F21" t="str">
        <f>INDEX('Table for manuscript'!$B$2:$G$130, MATCH($B21,'Table for manuscript'!$G$2:$G$130,0), MATCH(F$1,'Table for manuscript'!$B$2:$G$2,0))</f>
        <v>ITN distribution to pregnant women</v>
      </c>
    </row>
    <row r="22" spans="1:6">
      <c r="A22" s="114">
        <v>21</v>
      </c>
      <c r="B22" s="115" t="str">
        <f t="shared" si="0"/>
        <v>[21]</v>
      </c>
      <c r="C22" s="116" t="s">
        <v>975</v>
      </c>
      <c r="D22" s="115" t="str">
        <f t="shared" si="1"/>
        <v>Chisholm (2012)</v>
      </c>
      <c r="E22" t="str">
        <f>INDEX('Table for manuscript'!$B$2:$G$130, MATCH($B22,'Table for manuscript'!$G$2:$G$130,0), MATCH(E$1,'Table for manuscript'!$B$2:$G$2,0))</f>
        <v>Mental Health</v>
      </c>
      <c r="F22" t="str">
        <f>INDEX('Table for manuscript'!$B$2:$G$130, MATCH($B22,'Table for manuscript'!$G$2:$G$130,0), MATCH(F$1,'Table for manuscript'!$B$2:$G$2,0))</f>
        <v>Anti-epileptic medication</v>
      </c>
    </row>
    <row r="23" spans="1:6">
      <c r="A23" s="114">
        <v>22</v>
      </c>
      <c r="B23" s="115" t="str">
        <f t="shared" si="0"/>
        <v>[22]</v>
      </c>
      <c r="C23" s="116" t="s">
        <v>109</v>
      </c>
      <c r="D23" s="115" t="str">
        <f t="shared" si="1"/>
        <v>Roberts (2016)</v>
      </c>
      <c r="E23" t="str">
        <f>INDEX('Table for manuscript'!$B$2:$G$130, MATCH($B23,'Table for manuscript'!$G$2:$G$130,0), MATCH(E$1,'Table for manuscript'!$B$2:$G$2,0))</f>
        <v>NCDs</v>
      </c>
      <c r="F23" t="str">
        <f>INDEX('Table for manuscript'!$B$2:$G$130, MATCH($B23,'Table for manuscript'!$G$2:$G$130,0), MATCH(F$1,'Table for manuscript'!$B$2:$G$2,0))</f>
        <v>Amputation</v>
      </c>
    </row>
    <row r="24" spans="1:6">
      <c r="A24" s="114">
        <v>23</v>
      </c>
      <c r="B24" s="115" t="str">
        <f t="shared" si="0"/>
        <v>[23]</v>
      </c>
      <c r="C24" s="116" t="s">
        <v>848</v>
      </c>
      <c r="D24" s="115" t="str">
        <f t="shared" si="1"/>
        <v>Stanciole (2012)</v>
      </c>
      <c r="E24" t="str">
        <f>INDEX('Table for manuscript'!$B$2:$G$130, MATCH($B24,'Table for manuscript'!$G$2:$G$130,0), MATCH(E$1,'Table for manuscript'!$B$2:$G$2,0))</f>
        <v>NCDs</v>
      </c>
      <c r="F24" t="str">
        <f>INDEX('Table for manuscript'!$B$2:$G$130, MATCH($B24,'Table for manuscript'!$G$2:$G$130,0), MATCH(F$1,'Table for manuscript'!$B$2:$G$2,0))</f>
        <v>Asthma: Inhaled short acting beta agonist for intermittent asthma</v>
      </c>
    </row>
    <row r="25" spans="1:6">
      <c r="A25" s="114">
        <v>24</v>
      </c>
      <c r="B25" s="115" t="str">
        <f t="shared" si="0"/>
        <v>[24]</v>
      </c>
      <c r="C25" s="116" t="s">
        <v>947</v>
      </c>
      <c r="D25" s="115" t="str">
        <f t="shared" si="1"/>
        <v>Zelle (2012)</v>
      </c>
      <c r="E25" t="str">
        <f>INDEX('Table for manuscript'!$B$2:$G$130, MATCH($B25,'Table for manuscript'!$G$2:$G$130,0), MATCH(E$1,'Table for manuscript'!$B$2:$G$2,0))</f>
        <v>NCDs</v>
      </c>
      <c r="F25" t="str">
        <f>INDEX('Table for manuscript'!$B$2:$G$130, MATCH($B25,'Table for manuscript'!$G$2:$G$130,0), MATCH(F$1,'Table for manuscript'!$B$2:$G$2,0))</f>
        <v>Breast Cancer (clinical examination + treatment)</v>
      </c>
    </row>
    <row r="26" spans="1:6">
      <c r="A26" s="114">
        <v>25</v>
      </c>
      <c r="B26" s="115" t="str">
        <f t="shared" si="0"/>
        <v>[25]</v>
      </c>
      <c r="C26" s="116" t="s">
        <v>337</v>
      </c>
      <c r="D26" s="115" t="str">
        <f t="shared" si="1"/>
        <v>Ginsberg (2012)</v>
      </c>
      <c r="E26" t="str">
        <f>INDEX('Table for manuscript'!$B$2:$G$130, MATCH($B26,'Table for manuscript'!$G$2:$G$130,0), MATCH(E$1,'Table for manuscript'!$B$2:$G$2,0))</f>
        <v>NCDs</v>
      </c>
      <c r="F26" t="str">
        <f>INDEX('Table for manuscript'!$B$2:$G$130, MATCH($B26,'Table for manuscript'!$G$2:$G$130,0), MATCH(F$1,'Table for manuscript'!$B$2:$G$2,0))</f>
        <v>Breast Cancer (mammography + treatment)</v>
      </c>
    </row>
    <row r="27" spans="1:6">
      <c r="A27" s="114">
        <v>26</v>
      </c>
      <c r="B27" s="115" t="str">
        <f t="shared" si="0"/>
        <v>[26]</v>
      </c>
      <c r="C27" s="116" t="s">
        <v>907</v>
      </c>
      <c r="D27" s="115" t="str">
        <f t="shared" si="1"/>
        <v>Gaziano (2014)</v>
      </c>
      <c r="E27" t="str">
        <f>INDEX('Table for manuscript'!$B$2:$G$130, MATCH($B27,'Table for manuscript'!$G$2:$G$130,0), MATCH(E$1,'Table for manuscript'!$B$2:$G$2,0))</f>
        <v>NCDs</v>
      </c>
      <c r="F27" t="str">
        <f>INDEX('Table for manuscript'!$B$2:$G$130, MATCH($B27,'Table for manuscript'!$G$2:$G$130,0), MATCH(F$1,'Table for manuscript'!$B$2:$G$2,0))</f>
        <v>community-based management of hypertension</v>
      </c>
    </row>
    <row r="28" spans="1:6">
      <c r="A28" s="114">
        <v>27</v>
      </c>
      <c r="B28" s="115" t="str">
        <f t="shared" si="0"/>
        <v>[27]</v>
      </c>
      <c r="C28" s="116" t="s">
        <v>917</v>
      </c>
      <c r="D28" s="115" t="str">
        <f t="shared" si="1"/>
        <v>Ortegón (2012)</v>
      </c>
      <c r="E28" t="str">
        <f>INDEX('Table for manuscript'!$B$2:$G$130, MATCH($B28,'Table for manuscript'!$G$2:$G$130,0), MATCH(E$1,'Table for manuscript'!$B$2:$G$2,0))</f>
        <v>NCDs</v>
      </c>
      <c r="F28" t="str">
        <f>INDEX('Table for manuscript'!$B$2:$G$130, MATCH($B28,'Table for manuscript'!$G$2:$G$130,0), MATCH(F$1,'Table for manuscript'!$B$2:$G$2,0))</f>
        <v>Prevention and treatment of cardiovascular disease</v>
      </c>
    </row>
    <row r="29" spans="1:6">
      <c r="A29" s="114">
        <v>28</v>
      </c>
      <c r="B29" s="115" t="str">
        <f t="shared" si="0"/>
        <v>[28]</v>
      </c>
      <c r="C29" s="116" t="s">
        <v>343</v>
      </c>
      <c r="D29" s="115" t="str">
        <f t="shared" si="1"/>
        <v>Campos (2017)</v>
      </c>
      <c r="E29" t="str">
        <f>INDEX('Table for manuscript'!$B$2:$G$130, MATCH($B29,'Table for manuscript'!$G$2:$G$130,0), MATCH(E$1,'Table for manuscript'!$B$2:$G$2,0))</f>
        <v>NCDs</v>
      </c>
      <c r="F29" t="str">
        <f>INDEX('Table for manuscript'!$B$2:$G$130, MATCH($B29,'Table for manuscript'!$G$2:$G$130,0), MATCH(F$1,'Table for manuscript'!$B$2:$G$2,0))</f>
        <v>Testing of pre-cancerous cells (vinegar)</v>
      </c>
    </row>
    <row r="30" spans="1:6">
      <c r="A30" s="114">
        <v>29</v>
      </c>
      <c r="B30" s="115" t="str">
        <f t="shared" si="0"/>
        <v>[29]</v>
      </c>
      <c r="C30" s="116" t="s">
        <v>1022</v>
      </c>
      <c r="D30" s="115" t="str">
        <f t="shared" si="1"/>
        <v>Lo (2015)</v>
      </c>
      <c r="E30" t="str">
        <f>INDEX('Table for manuscript'!$B$2:$G$130, MATCH($B30,'Table for manuscript'!$G$2:$G$130,0), MATCH(E$1,'Table for manuscript'!$B$2:$G$2,0))</f>
        <v>NTDs</v>
      </c>
      <c r="F30" t="str">
        <f>INDEX('Table for manuscript'!$B$2:$G$130, MATCH($B30,'Table for manuscript'!$G$2:$G$130,0), MATCH(F$1,'Table for manuscript'!$B$2:$G$2,0))</f>
        <v>Schistosomiasis Mass drug administration (adults)</v>
      </c>
    </row>
    <row r="31" spans="1:6">
      <c r="A31" s="114">
        <v>30</v>
      </c>
      <c r="B31" s="115" t="str">
        <f t="shared" si="0"/>
        <v>[30]</v>
      </c>
      <c r="C31" s="116" t="s">
        <v>1038</v>
      </c>
      <c r="D31" s="115" t="str">
        <f t="shared" si="1"/>
        <v>Baltussen (2012)</v>
      </c>
      <c r="E31" t="str">
        <f>INDEX('Table for manuscript'!$B$2:$G$130, MATCH($B31,'Table for manuscript'!$G$2:$G$130,0), MATCH(E$1,'Table for manuscript'!$B$2:$G$2,0))</f>
        <v>NTDs</v>
      </c>
      <c r="F31" t="str">
        <f>INDEX('Table for manuscript'!$B$2:$G$130, MATCH($B31,'Table for manuscript'!$G$2:$G$130,0), MATCH(F$1,'Table for manuscript'!$B$2:$G$2,0))</f>
        <v>Trachoma mass drug administration</v>
      </c>
    </row>
    <row r="32" spans="1:6">
      <c r="A32" s="114">
        <v>31</v>
      </c>
      <c r="B32" s="115" t="str">
        <f t="shared" si="0"/>
        <v>[31]</v>
      </c>
      <c r="C32" s="116" t="s">
        <v>695</v>
      </c>
      <c r="D32" s="115" t="str">
        <f t="shared" si="1"/>
        <v>Robberstad (2007)</v>
      </c>
      <c r="E32" t="str">
        <f>INDEX('Table for manuscript'!$B$2:$G$130, MATCH($B32,'Table for manuscript'!$G$2:$G$130,0), MATCH(E$1,'Table for manuscript'!$B$2:$G$2,0))</f>
        <v>Nutrition</v>
      </c>
      <c r="F32" t="str">
        <f>INDEX('Table for manuscript'!$B$2:$G$130, MATCH($B32,'Table for manuscript'!$G$2:$G$130,0), MATCH(F$1,'Table for manuscript'!$B$2:$G$2,0))</f>
        <v>Calcium Supplementation</v>
      </c>
    </row>
    <row r="33" spans="1:6">
      <c r="A33" s="114">
        <v>32</v>
      </c>
      <c r="B33" s="115" t="str">
        <f t="shared" si="0"/>
        <v>[32]</v>
      </c>
      <c r="C33" s="116" t="s">
        <v>1604</v>
      </c>
      <c r="D33" s="115" t="str">
        <f t="shared" si="1"/>
        <v>Pasricha et al. (2020)</v>
      </c>
      <c r="E33" t="str">
        <f>INDEX('Table for manuscript'!$B$2:$G$130, MATCH($B33,'Table for manuscript'!$G$2:$G$130,0), MATCH(E$1,'Table for manuscript'!$B$2:$G$2,0))</f>
        <v>Nutrition</v>
      </c>
      <c r="F33" t="str">
        <f>INDEX('Table for manuscript'!$B$2:$G$130, MATCH($B33,'Table for manuscript'!$G$2:$G$130,0), MATCH(F$1,'Table for manuscript'!$B$2:$G$2,0))</f>
        <v>Community management of nutrition in under-5 - micronutrient powder</v>
      </c>
    </row>
    <row r="34" spans="1:6">
      <c r="A34" s="114">
        <v>33</v>
      </c>
      <c r="B34" s="115" t="str">
        <f t="shared" si="0"/>
        <v>[33]</v>
      </c>
      <c r="C34" s="116" t="s">
        <v>713</v>
      </c>
      <c r="D34" s="115" t="str">
        <f t="shared" si="1"/>
        <v>Wilford (2012)</v>
      </c>
      <c r="E34" t="str">
        <f>INDEX('Table for manuscript'!$B$2:$G$130, MATCH($B34,'Table for manuscript'!$G$2:$G$130,0), MATCH(E$1,'Table for manuscript'!$B$2:$G$2,0))</f>
        <v>Nutrition</v>
      </c>
      <c r="F34" t="str">
        <f>INDEX('Table for manuscript'!$B$2:$G$130, MATCH($B34,'Table for manuscript'!$G$2:$G$130,0), MATCH(F$1,'Table for manuscript'!$B$2:$G$2,0))</f>
        <v>Community-based management of moderate acute malnutrition (children)</v>
      </c>
    </row>
    <row r="35" spans="1:6">
      <c r="A35" s="114">
        <v>34</v>
      </c>
      <c r="B35" s="115" t="str">
        <f t="shared" si="0"/>
        <v>[34]</v>
      </c>
      <c r="C35" s="116" t="s">
        <v>1217</v>
      </c>
      <c r="D35" s="115" t="str">
        <f t="shared" si="1"/>
        <v>Baltussen et al. (2004)</v>
      </c>
      <c r="E35" t="str">
        <f>INDEX('Table for manuscript'!$B$2:$G$130, MATCH($B35,'Table for manuscript'!$G$2:$G$130,0), MATCH(E$1,'Table for manuscript'!$B$2:$G$2,0))</f>
        <v>Nutrition</v>
      </c>
      <c r="F35" t="str">
        <f>INDEX('Table for manuscript'!$B$2:$G$130, MATCH($B35,'Table for manuscript'!$G$2:$G$130,0), MATCH(F$1,'Table for manuscript'!$B$2:$G$2,0))</f>
        <v>Iron fortification</v>
      </c>
    </row>
    <row r="36" spans="1:6">
      <c r="A36" s="114">
        <v>35</v>
      </c>
      <c r="B36" s="115" t="str">
        <f t="shared" si="0"/>
        <v>[35]</v>
      </c>
      <c r="C36" s="116" t="s">
        <v>724</v>
      </c>
      <c r="D36" s="115" t="str">
        <f t="shared" si="1"/>
        <v>Puett (2013)</v>
      </c>
      <c r="E36" t="str">
        <f>INDEX('Table for manuscript'!$B$2:$G$130, MATCH($B36,'Table for manuscript'!$G$2:$G$130,0), MATCH(E$1,'Table for manuscript'!$B$2:$G$2,0))</f>
        <v>Nutrition</v>
      </c>
      <c r="F36" t="str">
        <f>INDEX('Table for manuscript'!$B$2:$G$130, MATCH($B36,'Table for manuscript'!$G$2:$G$130,0), MATCH(F$1,'Table for manuscript'!$B$2:$G$2,0))</f>
        <v>Management of severe malnutrition (children) - inpatient</v>
      </c>
    </row>
    <row r="37" spans="1:6">
      <c r="A37" s="114">
        <v>36</v>
      </c>
      <c r="B37" s="115" t="str">
        <f t="shared" si="0"/>
        <v>[36]</v>
      </c>
      <c r="C37" s="116" t="s">
        <v>1635</v>
      </c>
      <c r="D37" s="115" t="str">
        <f t="shared" si="1"/>
        <v>Darmstadt et al, 2005</v>
      </c>
      <c r="E37" t="str">
        <f>INDEX('Table for manuscript'!$B$2:$G$130, MATCH($B37,'Table for manuscript'!$G$2:$G$130,0), MATCH(E$1,'Table for manuscript'!$B$2:$G$2,0))</f>
        <v>RMNCH</v>
      </c>
      <c r="F37" t="str">
        <f>INDEX('Table for manuscript'!$B$2:$G$130, MATCH($B37,'Table for manuscript'!$G$2:$G$130,0), MATCH(F$1,'Table for manuscript'!$B$2:$G$2,0))</f>
        <v>Antenatal corticosteroids for preterm labour</v>
      </c>
    </row>
    <row r="38" spans="1:6">
      <c r="A38" s="114">
        <v>37</v>
      </c>
      <c r="B38" s="115" t="str">
        <f t="shared" si="0"/>
        <v>[37]</v>
      </c>
      <c r="C38" s="115" t="s">
        <v>136</v>
      </c>
      <c r="D38" s="115" t="str">
        <f t="shared" si="1"/>
        <v>Darmstadt, 2004</v>
      </c>
      <c r="E38" t="str">
        <f>INDEX('Table for manuscript'!$B$2:$G$130, MATCH($B38,'Table for manuscript'!$G$2:$G$130,0), MATCH(E$1,'Table for manuscript'!$B$2:$G$2,0))</f>
        <v>RMNCH</v>
      </c>
      <c r="F38" t="str">
        <f>INDEX('Table for manuscript'!$B$2:$G$130, MATCH($B38,'Table for manuscript'!$G$2:$G$130,0), MATCH(F$1,'Table for manuscript'!$B$2:$G$2,0))</f>
        <v>Basic ANC</v>
      </c>
    </row>
    <row r="39" spans="1:6">
      <c r="A39" s="114">
        <v>38</v>
      </c>
      <c r="B39" s="115" t="str">
        <f t="shared" si="0"/>
        <v>[38]</v>
      </c>
      <c r="C39" s="116" t="s">
        <v>146</v>
      </c>
      <c r="D39" s="115" t="str">
        <f t="shared" si="1"/>
        <v>Adam (2005)</v>
      </c>
      <c r="E39" t="str">
        <f>INDEX('Table for manuscript'!$B$2:$G$130, MATCH($B39,'Table for manuscript'!$G$2:$G$130,0), MATCH(E$1,'Table for manuscript'!$B$2:$G$2,0))</f>
        <v>RMNCH</v>
      </c>
      <c r="F39" t="str">
        <f>INDEX('Table for manuscript'!$B$2:$G$130, MATCH($B39,'Table for manuscript'!$G$2:$G$130,0), MATCH(F$1,'Table for manuscript'!$B$2:$G$2,0))</f>
        <v>Clean practices and immediate essential newborn care (in facility)</v>
      </c>
    </row>
    <row r="40" spans="1:6">
      <c r="A40" s="114">
        <v>39</v>
      </c>
      <c r="B40" s="115" t="str">
        <f t="shared" si="0"/>
        <v>[39]</v>
      </c>
      <c r="C40" s="116" t="s">
        <v>1167</v>
      </c>
      <c r="D40" s="115" t="str">
        <f t="shared" si="1"/>
        <v>Stover (2017)</v>
      </c>
      <c r="E40" t="str">
        <f>INDEX('Table for manuscript'!$B$2:$G$130, MATCH($B40,'Table for manuscript'!$G$2:$G$130,0), MATCH(E$1,'Table for manuscript'!$B$2:$G$2,0))</f>
        <v>RMNCH</v>
      </c>
      <c r="F40" t="str">
        <f>INDEX('Table for manuscript'!$B$2:$G$130, MATCH($B40,'Table for manuscript'!$G$2:$G$130,0), MATCH(F$1,'Table for manuscript'!$B$2:$G$2,0))</f>
        <v>Condoms</v>
      </c>
    </row>
    <row r="41" spans="1:6">
      <c r="A41" s="114">
        <v>40</v>
      </c>
      <c r="B41" s="115" t="str">
        <f t="shared" si="0"/>
        <v>[40]</v>
      </c>
      <c r="C41" s="116" t="s">
        <v>1158</v>
      </c>
      <c r="D41" s="115" t="str">
        <f t="shared" si="1"/>
        <v>Babigumira (2012)</v>
      </c>
      <c r="E41" t="str">
        <f>INDEX('Table for manuscript'!$B$2:$G$130, MATCH($B41,'Table for manuscript'!$G$2:$G$130,0), MATCH(E$1,'Table for manuscript'!$B$2:$G$2,0))</f>
        <v>RMNCH</v>
      </c>
      <c r="F41" t="str">
        <f>INDEX('Table for manuscript'!$B$2:$G$130, MATCH($B41,'Table for manuscript'!$G$2:$G$130,0), MATCH(F$1,'Table for manuscript'!$B$2:$G$2,0))</f>
        <v>Pill</v>
      </c>
    </row>
    <row r="42" spans="1:6">
      <c r="A42" s="114">
        <v>41</v>
      </c>
      <c r="B42" s="115" t="str">
        <f t="shared" si="0"/>
        <v>[41]</v>
      </c>
      <c r="C42" s="116" t="s">
        <v>1181</v>
      </c>
      <c r="D42" s="115" t="str">
        <f t="shared" si="1"/>
        <v>Epiu (2018)</v>
      </c>
      <c r="E42" t="str">
        <f>INDEX('Table for manuscript'!$B$2:$G$130, MATCH($B42,'Table for manuscript'!$G$2:$G$130,0), MATCH(E$1,'Table for manuscript'!$B$2:$G$2,0))</f>
        <v>RMNCH</v>
      </c>
      <c r="F42" t="str">
        <f>INDEX('Table for manuscript'!$B$2:$G$130, MATCH($B42,'Table for manuscript'!$G$2:$G$130,0), MATCH(F$1,'Table for manuscript'!$B$2:$G$2,0))</f>
        <v>Fistula</v>
      </c>
    </row>
    <row r="43" spans="1:6">
      <c r="A43" s="114">
        <v>42</v>
      </c>
      <c r="B43" s="115" t="str">
        <f t="shared" si="0"/>
        <v>[42]</v>
      </c>
      <c r="C43" s="116" t="s">
        <v>185</v>
      </c>
      <c r="D43" s="115" t="str">
        <f t="shared" si="1"/>
        <v>Feldhaus (2016)</v>
      </c>
      <c r="E43" t="str">
        <f>INDEX('Table for manuscript'!$B$2:$G$130, MATCH($B43,'Table for manuscript'!$G$2:$G$130,0), MATCH(E$1,'Table for manuscript'!$B$2:$G$2,0))</f>
        <v>RMNCH</v>
      </c>
      <c r="F43" t="str">
        <f>INDEX('Table for manuscript'!$B$2:$G$130, MATCH($B43,'Table for manuscript'!$G$2:$G$130,0), MATCH(F$1,'Table for manuscript'!$B$2:$G$2,0))</f>
        <v>Management of eclampsia</v>
      </c>
    </row>
    <row r="44" spans="1:6">
      <c r="A44" s="114">
        <v>43</v>
      </c>
      <c r="B44" s="115" t="str">
        <f t="shared" si="0"/>
        <v>[43]</v>
      </c>
      <c r="C44" s="116" t="s">
        <v>1344</v>
      </c>
      <c r="D44" s="115" t="str">
        <f t="shared" si="1"/>
        <v>Lubinga et al. (2016)</v>
      </c>
      <c r="E44" t="e">
        <f>INDEX('Table for manuscript'!$B$2:$G$130, MATCH($B44,'Table for manuscript'!$G$2:$G$130,0), MATCH(E$1,'Table for manuscript'!$B$2:$G$2,0))</f>
        <v>#N/A</v>
      </c>
      <c r="F44" t="e">
        <f>INDEX('Table for manuscript'!$B$2:$G$130, MATCH($B44,'Table for manuscript'!$G$2:$G$130,0), MATCH(F$1,'Table for manuscript'!$B$2:$G$2,0))</f>
        <v>#N/A</v>
      </c>
    </row>
    <row r="45" spans="1:6">
      <c r="A45" s="114">
        <v>44</v>
      </c>
      <c r="B45" s="115" t="str">
        <f t="shared" si="0"/>
        <v>[44]</v>
      </c>
      <c r="C45" s="116" t="s">
        <v>166</v>
      </c>
      <c r="D45" s="115" t="str">
        <f t="shared" si="1"/>
        <v>Kuznik (2013)</v>
      </c>
      <c r="E45" t="str">
        <f>INDEX('Table for manuscript'!$B$2:$G$130, MATCH($B45,'Table for manuscript'!$G$2:$G$130,0), MATCH(E$1,'Table for manuscript'!$B$2:$G$2,0))</f>
        <v>RMNCH</v>
      </c>
      <c r="F45" t="str">
        <f>INDEX('Table for manuscript'!$B$2:$G$130, MATCH($B45,'Table for manuscript'!$G$2:$G$130,0), MATCH(F$1,'Table for manuscript'!$B$2:$G$2,0))</f>
        <v>Syphilis detection and treatment (pregnant women)</v>
      </c>
    </row>
    <row r="46" spans="1:6">
      <c r="A46" s="114">
        <v>45</v>
      </c>
      <c r="B46" s="115" t="str">
        <f t="shared" si="0"/>
        <v>[45]</v>
      </c>
      <c r="C46" s="116" t="s">
        <v>509</v>
      </c>
      <c r="D46" s="115" t="str">
        <f t="shared" si="1"/>
        <v>Pitter (2007)</v>
      </c>
      <c r="E46" t="str">
        <f>INDEX('Table for manuscript'!$B$2:$G$130, MATCH($B46,'Table for manuscript'!$G$2:$G$130,0), MATCH(E$1,'Table for manuscript'!$B$2:$G$2,0))</f>
        <v>TB</v>
      </c>
      <c r="F46" t="str">
        <f>INDEX('Table for manuscript'!$B$2:$G$130, MATCH($B46,'Table for manuscript'!$G$2:$G$130,0), MATCH(F$1,'Table for manuscript'!$B$2:$G$2,0))</f>
        <v>Cotrimoxazole preventive therapy for TB HIV+ patients</v>
      </c>
    </row>
    <row r="47" spans="1:6">
      <c r="A47" s="114">
        <v>46</v>
      </c>
      <c r="B47" s="115" t="str">
        <f t="shared" si="0"/>
        <v>[46]</v>
      </c>
      <c r="C47" s="116" t="s">
        <v>477</v>
      </c>
      <c r="D47" s="115" t="str">
        <f t="shared" si="1"/>
        <v>Baltussen (2005)</v>
      </c>
      <c r="E47" t="e">
        <f>INDEX('Table for manuscript'!$B$2:$G$130, MATCH($B47,'Table for manuscript'!$G$2:$G$130,0), MATCH(E$1,'Table for manuscript'!$B$2:$G$2,0))</f>
        <v>#N/A</v>
      </c>
      <c r="F47" t="e">
        <f>INDEX('Table for manuscript'!$B$2:$G$130, MATCH($B47,'Table for manuscript'!$G$2:$G$130,0), MATCH(F$1,'Table for manuscript'!$B$2:$G$2,0))</f>
        <v>#N/A</v>
      </c>
    </row>
    <row r="48" spans="1:6">
      <c r="A48" s="114">
        <v>47</v>
      </c>
      <c r="B48" s="115" t="str">
        <f t="shared" si="0"/>
        <v>[47]</v>
      </c>
      <c r="C48" s="116" t="s">
        <v>1474</v>
      </c>
      <c r="D48" s="115" t="str">
        <f t="shared" si="1"/>
        <v>Jo et al. (2021)</v>
      </c>
      <c r="E48" t="str">
        <f>INDEX('Table for manuscript'!$B$2:$G$130, MATCH($B48,'Table for manuscript'!$G$2:$G$130,0), MATCH(E$1,'Table for manuscript'!$B$2:$G$2,0))</f>
        <v>TB</v>
      </c>
      <c r="F48" t="str">
        <f>INDEX('Table for manuscript'!$B$2:$G$130, MATCH($B48,'Table for manuscript'!$G$2:$G$130,0), MATCH(F$1,'Table for manuscript'!$B$2:$G$2,0))</f>
        <v>Isonized Preventive Therapy for children in contact with TB patients</v>
      </c>
    </row>
    <row r="49" spans="1:6">
      <c r="A49" s="114">
        <v>48</v>
      </c>
      <c r="B49" s="115" t="str">
        <f t="shared" si="0"/>
        <v>[48]</v>
      </c>
      <c r="C49" s="116" t="s">
        <v>468</v>
      </c>
      <c r="D49" s="115" t="str">
        <f t="shared" si="1"/>
        <v>Johnson (2018)</v>
      </c>
      <c r="E49" t="str">
        <f>INDEX('Table for manuscript'!$B$2:$G$130, MATCH($B49,'Table for manuscript'!$G$2:$G$130,0), MATCH(E$1,'Table for manuscript'!$B$2:$G$2,0))</f>
        <v>TB</v>
      </c>
      <c r="F49" t="str">
        <f>INDEX('Table for manuscript'!$B$2:$G$130, MATCH($B49,'Table for manuscript'!$G$2:$G$130,0), MATCH(F$1,'Table for manuscript'!$B$2:$G$2,0))</f>
        <v>Isonized Preventive Therapy for HIV+ people</v>
      </c>
    </row>
    <row r="50" spans="1:6">
      <c r="A50" s="114">
        <v>49</v>
      </c>
      <c r="B50" s="115" t="str">
        <f t="shared" si="0"/>
        <v>[49]</v>
      </c>
      <c r="C50" s="116" t="s">
        <v>462</v>
      </c>
      <c r="D50" s="115" t="str">
        <f t="shared" si="1"/>
        <v>Kapoor (2016)</v>
      </c>
      <c r="E50" t="str">
        <f>INDEX('Table for manuscript'!$B$2:$G$130, MATCH($B50,'Table for manuscript'!$G$2:$G$130,0), MATCH(E$1,'Table for manuscript'!$B$2:$G$2,0))</f>
        <v>TB</v>
      </c>
      <c r="F50" t="str">
        <f>INDEX('Table for manuscript'!$B$2:$G$130, MATCH($B50,'Table for manuscript'!$G$2:$G$130,0), MATCH(F$1,'Table for manuscript'!$B$2:$G$2,0))</f>
        <v>Isonized Preventive Therapy for HIV+ pregnant women</v>
      </c>
    </row>
    <row r="51" spans="1:6">
      <c r="A51" s="114">
        <v>50</v>
      </c>
      <c r="B51" s="115" t="str">
        <f t="shared" si="0"/>
        <v>[50]</v>
      </c>
      <c r="C51" s="116" t="s">
        <v>1242</v>
      </c>
      <c r="D51" s="115" t="str">
        <f t="shared" si="1"/>
        <v>Tesfaye (2017)</v>
      </c>
      <c r="E51" t="e">
        <f>INDEX('Table for manuscript'!$B$2:$G$130, MATCH($B51,'Table for manuscript'!$G$2:$G$130,0), MATCH(E$1,'Table for manuscript'!$B$2:$G$2,0))</f>
        <v>#N/A</v>
      </c>
      <c r="F51" t="e">
        <f>INDEX('Table for manuscript'!$B$2:$G$130, MATCH($B51,'Table for manuscript'!$G$2:$G$130,0), MATCH(F$1,'Table for manuscript'!$B$2:$G$2,0))</f>
        <v>#N/A</v>
      </c>
    </row>
    <row r="52" spans="1:6">
      <c r="A52" s="114">
        <v>51</v>
      </c>
      <c r="B52" s="115" t="str">
        <f t="shared" si="0"/>
        <v>[51]</v>
      </c>
      <c r="C52" s="116" t="s">
        <v>1521</v>
      </c>
      <c r="D52" s="115" t="str">
        <f t="shared" si="1"/>
        <v>Machlaurin (2020)</v>
      </c>
      <c r="E52" t="str">
        <f>INDEX('Table for manuscript'!$B$2:$G$130, MATCH($B52,'Table for manuscript'!$G$2:$G$130,0), MATCH(E$1,'Table for manuscript'!$B$2:$G$2,0))</f>
        <v>Vaccine Preventable Diseases</v>
      </c>
      <c r="F52" t="str">
        <f>INDEX('Table for manuscript'!$B$2:$G$130, MATCH($B52,'Table for manuscript'!$G$2:$G$130,0), MATCH(F$1,'Table for manuscript'!$B$2:$G$2,0))</f>
        <v>BCG vaccine</v>
      </c>
    </row>
    <row r="53" spans="1:6">
      <c r="A53" s="114">
        <v>52</v>
      </c>
      <c r="B53" s="115" t="str">
        <f t="shared" si="0"/>
        <v>[52]</v>
      </c>
      <c r="C53" s="116" t="s">
        <v>306</v>
      </c>
      <c r="D53" s="115" t="str">
        <f t="shared" si="1"/>
        <v>Akumu (2007)</v>
      </c>
      <c r="E53" t="str">
        <f>INDEX('Table for manuscript'!$B$2:$G$130, MATCH($B53,'Table for manuscript'!$G$2:$G$130,0), MATCH(E$1,'Table for manuscript'!$B$2:$G$2,0))</f>
        <v>Vaccine Preventable Diseases</v>
      </c>
      <c r="F53" t="str">
        <f>INDEX('Table for manuscript'!$B$2:$G$130, MATCH($B53,'Table for manuscript'!$G$2:$G$130,0), MATCH(F$1,'Table for manuscript'!$B$2:$G$2,0))</f>
        <v>DPT-Heb-Hib / Pentavalent vaccine</v>
      </c>
    </row>
    <row r="54" spans="1:6">
      <c r="A54" s="114">
        <v>53</v>
      </c>
      <c r="B54" s="115" t="str">
        <f t="shared" si="0"/>
        <v>[53]</v>
      </c>
      <c r="C54" s="116" t="s">
        <v>349</v>
      </c>
      <c r="D54" s="115" t="str">
        <f t="shared" si="1"/>
        <v>Kaucley (2015)</v>
      </c>
      <c r="E54" t="str">
        <f>INDEX('Table for manuscript'!$B$2:$G$130, MATCH($B54,'Table for manuscript'!$G$2:$G$130,0), MATCH(E$1,'Table for manuscript'!$B$2:$G$2,0))</f>
        <v>Vaccine Preventable Diseases</v>
      </c>
      <c r="F54" t="str">
        <f>INDEX('Table for manuscript'!$B$2:$G$130, MATCH($B54,'Table for manuscript'!$G$2:$G$130,0), MATCH(F$1,'Table for manuscript'!$B$2:$G$2,0))</f>
        <v>Measles vaccine</v>
      </c>
    </row>
    <row r="55" spans="1:6">
      <c r="A55" s="114">
        <v>54</v>
      </c>
      <c r="B55" s="115" t="str">
        <f t="shared" si="0"/>
        <v>[54]</v>
      </c>
      <c r="C55" s="116" t="s">
        <v>1567</v>
      </c>
      <c r="D55" s="115" t="str">
        <f t="shared" si="1"/>
        <v>Jeuland (2009)</v>
      </c>
      <c r="E55" t="e">
        <f>INDEX('Table for manuscript'!$B$2:$G$130, MATCH($B55,'Table for manuscript'!$G$2:$G$130,0), MATCH(E$1,'Table for manuscript'!$B$2:$G$2,0))</f>
        <v>#N/A</v>
      </c>
      <c r="F55" t="e">
        <f>INDEX('Table for manuscript'!$B$2:$G$130, MATCH($B55,'Table for manuscript'!$G$2:$G$130,0), MATCH(F$1,'Table for manuscript'!$B$2:$G$2,0))</f>
        <v>#N/A</v>
      </c>
    </row>
    <row r="56" spans="1:6">
      <c r="A56" s="114">
        <v>55</v>
      </c>
      <c r="B56" s="115" t="str">
        <f t="shared" si="0"/>
        <v>[55]</v>
      </c>
      <c r="C56" s="116" t="s">
        <v>1524</v>
      </c>
      <c r="D56" s="115" t="str">
        <f t="shared" si="1"/>
        <v>Sinha (2007)</v>
      </c>
      <c r="E56" t="str">
        <f>INDEX('Table for manuscript'!$B$2:$G$130, MATCH($B56,'Table for manuscript'!$G$2:$G$130,0), MATCH(E$1,'Table for manuscript'!$B$2:$G$2,0))</f>
        <v>Vaccine Preventable Diseases</v>
      </c>
      <c r="F56" t="str">
        <f>INDEX('Table for manuscript'!$B$2:$G$130, MATCH($B56,'Table for manuscript'!$G$2:$G$130,0), MATCH(F$1,'Table for manuscript'!$B$2:$G$2,0))</f>
        <v>Pneumococcal vaccine</v>
      </c>
    </row>
    <row r="57" spans="1:6">
      <c r="A57" s="114">
        <v>56</v>
      </c>
      <c r="B57" s="115" t="str">
        <f t="shared" si="0"/>
        <v>[56]</v>
      </c>
      <c r="C57" s="116" t="s">
        <v>1516</v>
      </c>
      <c r="D57" s="115" t="str">
        <f>IFERROR(LEFT(C57,FIND(";",C57)-1), C57)</f>
        <v>Khan (2008)</v>
      </c>
      <c r="E57" t="str">
        <f>INDEX('Table for manuscript'!$B$2:$G$130, MATCH($B57,'Table for manuscript'!$G$2:$G$130,0), MATCH(E$1,'Table for manuscript'!$B$2:$G$2,0))</f>
        <v>Vaccine Preventable Diseases</v>
      </c>
      <c r="F57" t="str">
        <f>INDEX('Table for manuscript'!$B$2:$G$130, MATCH($B57,'Table for manuscript'!$G$2:$G$130,0), MATCH(F$1,'Table for manuscript'!$B$2:$G$2,0))</f>
        <v>Polio vaccine</v>
      </c>
    </row>
    <row r="58" spans="1:6">
      <c r="A58" s="114">
        <v>57</v>
      </c>
      <c r="B58" s="115" t="str">
        <f t="shared" si="0"/>
        <v>[57]</v>
      </c>
      <c r="C58" s="116" t="s">
        <v>1507</v>
      </c>
      <c r="D58" s="115" t="str">
        <f t="shared" si="1"/>
        <v>Kim (2011)</v>
      </c>
      <c r="E58" t="str">
        <f>INDEX('Table for manuscript'!$B$2:$G$130, MATCH($B58,'Table for manuscript'!$G$2:$G$130,0), MATCH(E$1,'Table for manuscript'!$B$2:$G$2,0))</f>
        <v>Vaccine Preventable Diseases</v>
      </c>
      <c r="F58" t="str">
        <f>INDEX('Table for manuscript'!$B$2:$G$130, MATCH($B58,'Table for manuscript'!$G$2:$G$130,0),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T366"/>
  <sheetViews>
    <sheetView tabSelected="1" zoomScale="80" zoomScaleNormal="80" workbookViewId="0">
      <pane xSplit="7" ySplit="3" topLeftCell="BA90" activePane="bottomRight" state="frozen"/>
      <selection pane="topRight" activeCell="H1" sqref="H1"/>
      <selection pane="bottomLeft" activeCell="A4" sqref="A4"/>
      <selection pane="bottomRight" activeCell="G333" sqref="G333"/>
    </sheetView>
  </sheetViews>
  <sheetFormatPr defaultColWidth="11" defaultRowHeight="15.75"/>
  <cols>
    <col min="4" max="4" width="6.5" customWidth="1"/>
    <col min="7" max="7" width="39.625" customWidth="1"/>
    <col min="49" max="49" width="12.625" bestFit="1" customWidth="1"/>
    <col min="90" max="90" width="13.625" customWidth="1"/>
  </cols>
  <sheetData>
    <row r="1" spans="1:97" ht="31.5">
      <c r="F1" s="1"/>
      <c r="G1" s="2"/>
      <c r="H1" s="2"/>
      <c r="I1" s="2"/>
      <c r="J1" s="2"/>
      <c r="K1" s="2"/>
      <c r="BG1" t="s">
        <v>0</v>
      </c>
      <c r="BH1">
        <v>3696.8</v>
      </c>
      <c r="CL1" t="s">
        <v>1</v>
      </c>
      <c r="CM1" s="3" t="s">
        <v>2</v>
      </c>
    </row>
    <row r="2" spans="1:97" ht="126">
      <c r="H2" s="137" t="s">
        <v>3</v>
      </c>
      <c r="I2" s="137"/>
      <c r="J2" s="137"/>
      <c r="K2" s="137"/>
      <c r="L2" s="137"/>
      <c r="M2" s="137"/>
      <c r="N2" s="137"/>
      <c r="O2" s="137"/>
      <c r="P2" s="137"/>
      <c r="Q2" s="137"/>
      <c r="R2" s="137"/>
      <c r="S2" s="137"/>
      <c r="T2" s="137"/>
      <c r="U2" s="137"/>
      <c r="V2" s="137"/>
      <c r="W2" s="137"/>
      <c r="X2" s="137"/>
      <c r="Y2" s="137"/>
      <c r="Z2" s="137"/>
      <c r="AA2" s="137"/>
      <c r="AB2" s="137"/>
      <c r="AC2" s="137"/>
      <c r="AD2" s="138" t="s">
        <v>4</v>
      </c>
      <c r="AE2" s="139"/>
      <c r="AF2" s="140"/>
      <c r="AG2" s="4" t="s">
        <v>5</v>
      </c>
      <c r="AH2" s="141" t="s">
        <v>6</v>
      </c>
      <c r="AI2" s="142"/>
      <c r="AJ2" s="142"/>
      <c r="AK2" s="142"/>
      <c r="AL2" s="143"/>
      <c r="AM2" s="141" t="s">
        <v>7</v>
      </c>
      <c r="AN2" s="142"/>
      <c r="AO2" s="142"/>
      <c r="AP2" s="142"/>
      <c r="AQ2" s="143"/>
      <c r="AR2" s="141" t="s">
        <v>8</v>
      </c>
      <c r="AS2" s="142"/>
      <c r="AT2" s="142"/>
      <c r="AU2" s="142"/>
      <c r="AV2" s="143"/>
      <c r="AW2" s="144" t="s">
        <v>9</v>
      </c>
      <c r="AX2" s="145"/>
      <c r="AY2" s="145"/>
      <c r="AZ2" s="145"/>
      <c r="BA2" s="146"/>
      <c r="BB2" s="130" t="s">
        <v>10</v>
      </c>
      <c r="BC2" s="131"/>
      <c r="BD2" s="131"/>
      <c r="BE2" s="131"/>
      <c r="BF2" s="131"/>
      <c r="BG2" s="132"/>
      <c r="BH2" s="133" t="s">
        <v>11</v>
      </c>
      <c r="BI2" s="134"/>
      <c r="BJ2" s="134"/>
      <c r="BK2" s="134"/>
      <c r="BL2" s="134"/>
      <c r="BM2" s="134"/>
      <c r="BN2" s="134"/>
      <c r="BO2" s="135"/>
      <c r="BP2" s="136" t="s">
        <v>12</v>
      </c>
      <c r="BQ2" s="136"/>
      <c r="BR2" s="136"/>
      <c r="BS2" s="136"/>
      <c r="BT2" s="136"/>
      <c r="BU2" s="136"/>
      <c r="BV2" s="136"/>
      <c r="BW2" s="136"/>
      <c r="BX2" s="136"/>
      <c r="BY2" s="136"/>
      <c r="BZ2" s="136"/>
      <c r="CA2" s="136"/>
      <c r="CB2" s="136"/>
      <c r="CC2" s="136"/>
      <c r="CD2" s="136"/>
      <c r="CE2" s="136"/>
      <c r="CF2" s="136"/>
      <c r="CG2" s="136"/>
      <c r="CH2" s="136"/>
      <c r="CI2" s="136"/>
      <c r="CJ2" s="136"/>
    </row>
    <row r="3" spans="1:97" ht="126">
      <c r="A3" s="5" t="s">
        <v>13</v>
      </c>
      <c r="B3" s="5" t="s">
        <v>14</v>
      </c>
      <c r="C3" s="5" t="s">
        <v>15</v>
      </c>
      <c r="D3" s="5" t="s">
        <v>16</v>
      </c>
      <c r="E3" s="5" t="s">
        <v>17</v>
      </c>
      <c r="F3" s="5" t="s">
        <v>18</v>
      </c>
      <c r="G3" s="5" t="s">
        <v>19</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row>
    <row r="4" spans="1:97" hidden="1">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row>
    <row r="5" spans="1:97" hidden="1">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row>
    <row r="6" spans="1:97" hidden="1">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row>
    <row r="7" spans="1:97" hidden="1">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row>
    <row r="8" spans="1:97" hidden="1">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row>
    <row r="9" spans="1:97" hidden="1">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row>
    <row r="10" spans="1:97" hidden="1">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row>
    <row r="11" spans="1:97" hidden="1">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row>
    <row r="12" spans="1:97" hidden="1">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row>
    <row r="13" spans="1:97" hidden="1">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row>
    <row r="14" spans="1:97" hidden="1">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0</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row>
    <row r="15" spans="1:97" hidden="1">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row>
    <row r="16" spans="1:97" hidden="1">
      <c r="A16" s="20" t="s">
        <v>102</v>
      </c>
      <c r="B16" s="20" t="s">
        <v>102</v>
      </c>
      <c r="C16" s="20" t="s">
        <v>102</v>
      </c>
      <c r="D16" s="20">
        <v>0</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0</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row>
    <row r="17" spans="1:98" hidden="1">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row>
    <row r="18" spans="1:98" hidden="1">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row>
    <row r="19" spans="1:98" hidden="1">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row>
    <row r="20" spans="1:98" hidden="1">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row>
    <row r="21" spans="1:98" hidden="1">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row>
    <row r="22" spans="1:98" hidden="1">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v>1.2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row>
    <row r="23" spans="1:98" hidden="1">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v>1.2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row>
    <row r="24" spans="1:98" hidden="1">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row>
    <row r="25" spans="1:98" hidden="1">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row>
    <row r="26" spans="1:98" hidden="1">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row>
    <row r="27" spans="1:98" hidden="1">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0</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row>
    <row r="28" spans="1:98" hidden="1">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row>
    <row r="29" spans="1:98" hidden="1">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0.06</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row>
    <row r="30" spans="1:98" hidden="1">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row>
    <row r="31" spans="1:98" hidden="1">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row>
    <row r="32" spans="1:98" hidden="1">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row>
    <row r="33" spans="1:97" hidden="1">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row>
    <row r="34" spans="1:97" hidden="1">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row>
    <row r="35" spans="1:97" hidden="1">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row>
    <row r="36" spans="1:97" hidden="1">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row>
    <row r="37" spans="1:97" hidden="1">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row>
    <row r="38" spans="1:97" hidden="1">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row>
    <row r="39" spans="1:97" hidden="1">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row>
    <row r="40" spans="1:97" hidden="1">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row>
    <row r="41" spans="1:97" hidden="1">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row>
    <row r="42" spans="1:97" hidden="1">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row>
    <row r="43" spans="1:97" hidden="1">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row>
    <row r="44" spans="1:97" hidden="1">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row>
    <row r="45" spans="1:97" hidden="1">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row>
    <row r="46" spans="1:97" hidden="1">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row>
    <row r="47" spans="1:97" hidden="1">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row>
    <row r="48" spans="1:97" hidden="1">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row>
    <row r="49" spans="1:97" hidden="1">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row>
    <row r="50" spans="1:97" hidden="1">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row>
    <row r="51" spans="1:97" hidden="1">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row>
    <row r="52" spans="1:97" hidden="1">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row>
    <row r="53" spans="1:97" hidden="1">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row>
    <row r="54" spans="1:97" hidden="1">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row>
    <row r="55" spans="1:97" hidden="1">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row>
    <row r="56" spans="1:97" hidden="1">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row>
    <row r="57" spans="1:97" hidden="1">
      <c r="A57" s="20" t="s">
        <v>102</v>
      </c>
      <c r="B57" s="20" t="s">
        <v>102</v>
      </c>
      <c r="C57" s="20" t="s">
        <v>102</v>
      </c>
      <c r="D57" s="20">
        <v>0</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3.5</v>
      </c>
      <c r="BQ57" s="20">
        <v>6</v>
      </c>
      <c r="BR57" s="20">
        <v>0</v>
      </c>
      <c r="BS57" s="20">
        <v>1</v>
      </c>
      <c r="BT57" s="20">
        <v>4</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row>
    <row r="58" spans="1:97" hidden="1">
      <c r="A58" s="20" t="s">
        <v>102</v>
      </c>
      <c r="B58" s="20" t="s">
        <v>102</v>
      </c>
      <c r="C58" s="20" t="s">
        <v>102</v>
      </c>
      <c r="D58" s="20">
        <v>0</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row>
    <row r="59" spans="1:97" hidden="1">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row>
    <row r="60" spans="1:97" hidden="1">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row>
    <row r="61" spans="1:97" hidden="1">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row>
    <row r="62" spans="1:97" hidden="1">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row>
    <row r="63" spans="1:97" hidden="1">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row>
    <row r="64" spans="1:97" hidden="1">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row>
    <row r="65" spans="1:97" hidden="1">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row>
    <row r="66" spans="1:97" hidden="1">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row>
    <row r="67" spans="1:97" hidden="1">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row>
    <row r="68" spans="1:97" hidden="1">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row>
    <row r="69" spans="1:97" hidden="1">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row>
    <row r="70" spans="1:97" hidden="1">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row>
    <row r="71" spans="1:97" hidden="1">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row>
    <row r="72" spans="1:97" hidden="1">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row>
    <row r="73" spans="1:97" hidden="1">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row>
    <row r="74" spans="1:97" hidden="1">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row>
    <row r="75" spans="1:97" hidden="1">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row>
    <row r="76" spans="1:97" hidden="1">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row>
    <row r="77" spans="1:97" hidden="1">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row>
    <row r="78" spans="1:97" hidden="1">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row>
    <row r="79" spans="1:97" hidden="1">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row>
    <row r="80" spans="1:97" hidden="1">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row>
    <row r="81" spans="1:97" hidden="1">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5</v>
      </c>
      <c r="BQ81" s="20">
        <v>6</v>
      </c>
      <c r="BR81" s="20">
        <v>0</v>
      </c>
      <c r="BS81" s="20">
        <v>3.5</v>
      </c>
      <c r="BT81" s="20">
        <v>3.5</v>
      </c>
      <c r="BU81" s="20">
        <v>0</v>
      </c>
      <c r="BV81" s="20">
        <v>0.8</v>
      </c>
      <c r="BW81" s="20">
        <v>0.8</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row>
    <row r="82" spans="1:97" hidden="1">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row>
    <row r="83" spans="1:97" hidden="1">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5</v>
      </c>
      <c r="BQ83" s="20">
        <v>6</v>
      </c>
      <c r="BR83" s="20">
        <v>0</v>
      </c>
      <c r="BS83" s="20">
        <v>3.5</v>
      </c>
      <c r="BT83" s="20">
        <v>3.5</v>
      </c>
      <c r="BU83" s="20">
        <v>0</v>
      </c>
      <c r="BV83" s="20">
        <v>0.8</v>
      </c>
      <c r="BW83" s="20">
        <v>0.8</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row>
    <row r="84" spans="1:97" ht="47.25" hidden="1">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row>
    <row r="85" spans="1:97" hidden="1">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row>
    <row r="86" spans="1:97" hidden="1">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row>
    <row r="87" spans="1:97" hidden="1">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row>
    <row r="88" spans="1:97" hidden="1">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row>
    <row r="89" spans="1:97" hidden="1">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row>
    <row r="90" spans="1:97">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row>
    <row r="91" spans="1:97">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row>
    <row r="92" spans="1:97">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row>
    <row r="93" spans="1:97" hidden="1">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row>
    <row r="94" spans="1:97" hidden="1">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row>
    <row r="95" spans="1:97" hidden="1">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row>
    <row r="96" spans="1:97">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row>
    <row r="97" spans="1:97" hidden="1">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row>
    <row r="98" spans="1:97">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row>
    <row r="99" spans="1:97">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row>
    <row r="100" spans="1:97" hidden="1">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row>
    <row r="101" spans="1:97" hidden="1">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row>
    <row r="102" spans="1:97" hidden="1">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row>
    <row r="103" spans="1:97" hidden="1">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row>
    <row r="104" spans="1:97" hidden="1">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row>
    <row r="105" spans="1:97" hidden="1">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row>
    <row r="106" spans="1:97" hidden="1">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row>
    <row r="107" spans="1:97" hidden="1">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row>
    <row r="108" spans="1:97" hidden="1">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row>
    <row r="109" spans="1:97" hidden="1">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row>
    <row r="110" spans="1:97" hidden="1">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row>
    <row r="111" spans="1:97" hidden="1">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row>
    <row r="112" spans="1:97" hidden="1">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row>
    <row r="113" spans="1:97" hidden="1">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row>
    <row r="114" spans="1:97" hidden="1">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row>
    <row r="115" spans="1:97" hidden="1">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row>
    <row r="116" spans="1:97" hidden="1">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row>
    <row r="117" spans="1:97" hidden="1">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row>
    <row r="118" spans="1:97" hidden="1">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row>
    <row r="119" spans="1:97" hidden="1">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row>
    <row r="120" spans="1:97" hidden="1">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row>
    <row r="121" spans="1:97" hidden="1">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row>
    <row r="122" spans="1:97" hidden="1">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0</v>
      </c>
      <c r="BR122" s="20">
        <v>0</v>
      </c>
      <c r="BS122" s="20">
        <v>0</v>
      </c>
      <c r="BT122" s="20">
        <v>35</v>
      </c>
      <c r="BU122" s="20">
        <v>0</v>
      </c>
      <c r="BV122" s="20">
        <v>0</v>
      </c>
      <c r="BW122" s="20">
        <v>0</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row>
    <row r="123" spans="1:97" hidden="1">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3</v>
      </c>
      <c r="BQ123" s="20">
        <v>3</v>
      </c>
      <c r="BR123" s="20">
        <v>0</v>
      </c>
      <c r="BS123" s="20">
        <v>10</v>
      </c>
      <c r="BT123" s="20">
        <v>10</v>
      </c>
      <c r="BU123" s="20">
        <v>0.44999999999999996</v>
      </c>
      <c r="BV123" s="20">
        <v>1</v>
      </c>
      <c r="BW123" s="20">
        <v>1</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row>
    <row r="124" spans="1:97" hidden="1">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6</v>
      </c>
      <c r="BQ124" s="20">
        <v>6</v>
      </c>
      <c r="BR124" s="20">
        <v>0</v>
      </c>
      <c r="BS124" s="20">
        <v>4</v>
      </c>
      <c r="BT124" s="20">
        <v>4</v>
      </c>
      <c r="BU124" s="20">
        <v>0.44999999999999996</v>
      </c>
      <c r="BV124" s="20">
        <v>1</v>
      </c>
      <c r="BW124" s="20">
        <v>1</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row>
    <row r="125" spans="1:97" hidden="1">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6</v>
      </c>
      <c r="BQ125" s="20">
        <v>6</v>
      </c>
      <c r="BR125" s="20">
        <v>0</v>
      </c>
      <c r="BS125" s="20">
        <v>4</v>
      </c>
      <c r="BT125" s="20">
        <v>4</v>
      </c>
      <c r="BU125" s="20">
        <v>0.44999999999999996</v>
      </c>
      <c r="BV125" s="20">
        <v>1</v>
      </c>
      <c r="BW125" s="20">
        <v>1</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row>
    <row r="126" spans="1:97" hidden="1">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row>
    <row r="127" spans="1:97" hidden="1">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row>
    <row r="128" spans="1:97" hidden="1">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row>
    <row r="129" spans="1:97" hidden="1">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row>
    <row r="130" spans="1:97" hidden="1">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row>
    <row r="131" spans="1:97" hidden="1">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row>
    <row r="132" spans="1:97" hidden="1">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row>
    <row r="133" spans="1:97" hidden="1">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row>
    <row r="134" spans="1:97" hidden="1">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row>
    <row r="135" spans="1:97" hidden="1">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row>
    <row r="136" spans="1:97" hidden="1">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row>
    <row r="137" spans="1:97" hidden="1">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row>
    <row r="138" spans="1:97" hidden="1">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row>
    <row r="139" spans="1:97" hidden="1">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row>
    <row r="140" spans="1:97" hidden="1">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row>
    <row r="141" spans="1:97" hidden="1">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0</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row>
    <row r="142" spans="1:97" hidden="1">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row>
    <row r="143" spans="1:97" hidden="1">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row>
    <row r="144" spans="1:97" hidden="1">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row>
    <row r="145" spans="1:97" hidden="1">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row>
    <row r="146" spans="1:97" hidden="1">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row>
    <row r="147" spans="1:97" hidden="1">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row>
    <row r="148" spans="1:97" hidden="1">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row>
    <row r="149" spans="1:97" hidden="1">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row>
    <row r="150" spans="1:97" hidden="1">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row>
    <row r="151" spans="1:97" hidden="1">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row>
    <row r="152" spans="1:97" hidden="1">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row>
    <row r="153" spans="1:97" hidden="1">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row>
    <row r="154" spans="1:97" hidden="1">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row>
    <row r="155" spans="1:97" hidden="1">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row>
    <row r="156" spans="1:97" hidden="1">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row>
    <row r="157" spans="1:97" hidden="1">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row>
    <row r="158" spans="1:97" hidden="1">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row>
    <row r="159" spans="1:97" hidden="1">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row>
    <row r="160" spans="1:97" hidden="1">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row>
    <row r="161" spans="1:97" hidden="1">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row>
    <row r="162" spans="1:97" hidden="1">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row>
    <row r="163" spans="1:97" hidden="1">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row>
    <row r="164" spans="1:97" hidden="1">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row>
    <row r="165" spans="1:97" hidden="1">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row>
    <row r="166" spans="1:97" hidden="1">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row>
    <row r="167" spans="1:97" hidden="1">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row>
    <row r="168" spans="1:97" hidden="1">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row>
    <row r="169" spans="1:97" hidden="1">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row>
    <row r="170" spans="1:97" hidden="1">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row>
    <row r="171" spans="1:97" hidden="1">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row>
    <row r="172" spans="1:97" hidden="1">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12</v>
      </c>
      <c r="BQ172" s="20">
        <v>24</v>
      </c>
      <c r="BR172" s="20">
        <v>20</v>
      </c>
      <c r="BS172" s="20">
        <v>12.5</v>
      </c>
      <c r="BT172" s="20">
        <v>12.5</v>
      </c>
      <c r="BU172" s="20">
        <v>0</v>
      </c>
      <c r="BV172" s="20">
        <v>0</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row>
    <row r="173" spans="1:97" hidden="1">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12</v>
      </c>
      <c r="BQ173" s="20">
        <v>24</v>
      </c>
      <c r="BR173" s="20">
        <v>20</v>
      </c>
      <c r="BS173" s="20">
        <v>12.5</v>
      </c>
      <c r="BT173" s="20">
        <v>12.5</v>
      </c>
      <c r="BU173" s="20">
        <v>0</v>
      </c>
      <c r="BV173" s="20">
        <v>0</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row>
    <row r="174" spans="1:97" hidden="1">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row>
    <row r="175" spans="1:97" hidden="1">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row>
    <row r="176" spans="1:97" hidden="1">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row>
    <row r="177" spans="1:97" hidden="1">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row>
    <row r="178" spans="1:97" hidden="1">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row>
    <row r="179" spans="1:97" hidden="1">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row>
    <row r="180" spans="1:97" hidden="1">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row>
    <row r="181" spans="1:97" hidden="1">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row>
    <row r="182" spans="1:97" hidden="1">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row>
    <row r="183" spans="1:97" hidden="1">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row>
    <row r="184" spans="1:97" hidden="1">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5</v>
      </c>
      <c r="BQ184" s="20">
        <v>7</v>
      </c>
      <c r="BR184" s="20">
        <v>0</v>
      </c>
      <c r="BS184" s="20">
        <v>12</v>
      </c>
      <c r="BT184" s="20">
        <v>28</v>
      </c>
      <c r="BU184" s="20">
        <v>2</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row>
    <row r="185" spans="1:97" hidden="1">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row>
    <row r="186" spans="1:97" hidden="1">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row>
    <row r="187" spans="1:97" hidden="1">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row>
    <row r="188" spans="1:97" hidden="1">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row>
    <row r="189" spans="1:97" hidden="1">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row>
    <row r="190" spans="1:97" hidden="1">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row>
    <row r="191" spans="1:97" hidden="1">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row>
    <row r="192" spans="1:97" hidden="1">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row>
    <row r="193" spans="1:97" hidden="1">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row>
    <row r="194" spans="1:97" hidden="1">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row>
    <row r="195" spans="1:97" hidden="1">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0</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row>
    <row r="196" spans="1:97" hidden="1">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row>
    <row r="197" spans="1:97" hidden="1">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row>
    <row r="198" spans="1:97" hidden="1">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row>
    <row r="199" spans="1:97" hidden="1">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row>
    <row r="200" spans="1:97" hidden="1">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row>
    <row r="201" spans="1:97" hidden="1">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row>
    <row r="202" spans="1:97" hidden="1">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row>
    <row r="203" spans="1:97" hidden="1">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row>
    <row r="204" spans="1:97" hidden="1">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row>
    <row r="205" spans="1:97" hidden="1">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row>
    <row r="206" spans="1:97" hidden="1">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row>
    <row r="207" spans="1:97" hidden="1">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row>
    <row r="208" spans="1:97" hidden="1">
      <c r="A208" s="20" t="s">
        <v>102</v>
      </c>
      <c r="B208" s="20" t="s">
        <v>102</v>
      </c>
      <c r="C208" s="20" t="s">
        <v>102</v>
      </c>
      <c r="D208" s="20">
        <v>0</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row>
    <row r="209" spans="1:97" hidden="1">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row>
    <row r="210" spans="1:97" hidden="1">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row>
    <row r="211" spans="1:97" hidden="1">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row>
    <row r="212" spans="1:97" hidden="1">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row>
    <row r="213" spans="1:97" hidden="1">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row>
    <row r="214" spans="1:97" hidden="1">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row>
    <row r="215" spans="1:97" hidden="1">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row>
    <row r="216" spans="1:97" hidden="1">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row>
    <row r="217" spans="1:97" hidden="1">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row>
    <row r="218" spans="1:97" hidden="1">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row>
    <row r="219" spans="1:97" hidden="1">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row>
    <row r="220" spans="1:97" hidden="1">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row>
    <row r="221" spans="1:97" hidden="1">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row>
    <row r="222" spans="1:97" hidden="1">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row>
    <row r="223" spans="1:97" hidden="1">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row>
    <row r="224" spans="1:97" hidden="1">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row>
    <row r="225" spans="1:97" hidden="1">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row>
    <row r="226" spans="1:97" hidden="1">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row>
    <row r="227" spans="1:97" hidden="1">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row>
    <row r="228" spans="1:97" hidden="1">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row>
    <row r="229" spans="1:97">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row>
    <row r="230" spans="1:97">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row>
    <row r="231" spans="1:97" hidden="1">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row>
    <row r="232" spans="1:97" hidden="1">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5</v>
      </c>
      <c r="BQ232" s="20">
        <v>6</v>
      </c>
      <c r="BR232" s="20">
        <v>0</v>
      </c>
      <c r="BS232" s="20">
        <v>3.5</v>
      </c>
      <c r="BT232" s="20">
        <v>3.5</v>
      </c>
      <c r="BU232" s="20">
        <v>0</v>
      </c>
      <c r="BV232" s="20">
        <v>0.8</v>
      </c>
      <c r="BW232" s="20">
        <v>0.8</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row>
    <row r="233" spans="1:97" hidden="1">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row>
    <row r="234" spans="1:97" hidden="1">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row>
    <row r="235" spans="1:97" hidden="1">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row>
    <row r="236" spans="1:97" hidden="1">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row>
    <row r="237" spans="1:97" hidden="1">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row>
    <row r="238" spans="1:97" hidden="1">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row>
    <row r="239" spans="1:97" hidden="1">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row>
    <row r="240" spans="1:97" hidden="1">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row>
    <row r="241" spans="1:97" hidden="1">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row>
    <row r="242" spans="1:97" hidden="1">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row>
    <row r="243" spans="1:97" hidden="1">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row>
    <row r="244" spans="1:97" hidden="1">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row>
    <row r="245" spans="1:97" hidden="1">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row>
    <row r="246" spans="1:97" hidden="1">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row>
    <row r="247" spans="1:97" hidden="1">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row>
    <row r="248" spans="1:97" hidden="1">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row>
    <row r="249" spans="1:97" hidden="1">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row>
    <row r="250" spans="1:97" hidden="1">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row>
    <row r="251" spans="1:97" hidden="1">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row>
    <row r="252" spans="1:97" hidden="1">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row>
    <row r="253" spans="1:97" hidden="1">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row>
    <row r="254" spans="1:97" hidden="1">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row>
    <row r="255" spans="1:97" hidden="1">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row>
    <row r="256" spans="1:97" hidden="1">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row>
    <row r="257" spans="1:97" hidden="1">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row>
    <row r="258" spans="1:97" hidden="1">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row>
    <row r="259" spans="1:97" hidden="1">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row>
    <row r="260" spans="1:97" hidden="1">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row>
    <row r="261" spans="1:97" hidden="1">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row>
    <row r="262" spans="1:97" hidden="1">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row>
    <row r="263" spans="1:97" hidden="1">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row>
    <row r="264" spans="1:97" hidden="1">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row>
    <row r="265" spans="1:97" hidden="1">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row>
    <row r="266" spans="1:97" hidden="1">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row>
    <row r="267" spans="1:97" hidden="1">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row>
    <row r="268" spans="1:97" hidden="1">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row>
    <row r="269" spans="1:97" hidden="1">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row>
    <row r="270" spans="1:97" hidden="1">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row>
    <row r="271" spans="1:97" hidden="1">
      <c r="A271" s="20" t="s">
        <v>102</v>
      </c>
      <c r="B271" s="20" t="s">
        <v>102</v>
      </c>
      <c r="C271" s="20" t="s">
        <v>102</v>
      </c>
      <c r="D271" s="20">
        <v>0</v>
      </c>
      <c r="E271" s="21" t="s">
        <v>103</v>
      </c>
      <c r="F271" s="22" t="s">
        <v>1156</v>
      </c>
      <c r="G271" s="28" t="s">
        <v>1157</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0</v>
      </c>
      <c r="BT271" s="20">
        <v>1</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row>
    <row r="272" spans="1:97" hidden="1">
      <c r="A272" s="20" t="s">
        <v>102</v>
      </c>
      <c r="B272" s="20" t="s">
        <v>102</v>
      </c>
      <c r="C272" s="20" t="s">
        <v>102</v>
      </c>
      <c r="D272" s="20">
        <v>0</v>
      </c>
      <c r="E272" s="21" t="s">
        <v>103</v>
      </c>
      <c r="F272" s="22" t="s">
        <v>1164</v>
      </c>
      <c r="G272" s="28" t="s">
        <v>614</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0</v>
      </c>
      <c r="BT272" s="20">
        <v>1</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row>
    <row r="273" spans="1:97" hidden="1">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row>
    <row r="274" spans="1:97" hidden="1">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row>
    <row r="275" spans="1:97" hidden="1">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row>
    <row r="276" spans="1:97" hidden="1">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row>
    <row r="277" spans="1:97" hidden="1">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row>
    <row r="278" spans="1:97" hidden="1">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0</v>
      </c>
      <c r="BQ278" s="20">
        <v>0</v>
      </c>
      <c r="BR278" s="20">
        <v>0</v>
      </c>
      <c r="BS278" s="20">
        <v>10</v>
      </c>
      <c r="BT278" s="20">
        <v>10</v>
      </c>
      <c r="BU278" s="20">
        <v>0</v>
      </c>
      <c r="BV278" s="20">
        <v>0</v>
      </c>
      <c r="BW278" s="20">
        <v>0</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row>
    <row r="279" spans="1:97" hidden="1">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0</v>
      </c>
      <c r="BQ279" s="20">
        <v>0</v>
      </c>
      <c r="BR279" s="20">
        <v>0</v>
      </c>
      <c r="BS279" s="20">
        <v>10</v>
      </c>
      <c r="BT279" s="20">
        <v>10</v>
      </c>
      <c r="BU279" s="20">
        <v>0</v>
      </c>
      <c r="BV279" s="20">
        <v>0</v>
      </c>
      <c r="BW279" s="20">
        <v>0</v>
      </c>
      <c r="BX279" s="20">
        <v>0</v>
      </c>
      <c r="BY279" s="20">
        <v>0</v>
      </c>
      <c r="BZ279" s="20">
        <v>0</v>
      </c>
      <c r="CA279" s="20" t="s">
        <v>118</v>
      </c>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row>
    <row r="280" spans="1:97" hidden="1">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0</v>
      </c>
      <c r="BQ280" s="20">
        <v>0</v>
      </c>
      <c r="BR280" s="20">
        <v>0</v>
      </c>
      <c r="BS280" s="20">
        <v>10</v>
      </c>
      <c r="BT280" s="20">
        <v>10</v>
      </c>
      <c r="BU280" s="20">
        <v>0</v>
      </c>
      <c r="BV280" s="20">
        <v>0</v>
      </c>
      <c r="BW280" s="20">
        <v>0</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row>
    <row r="281" spans="1:97" hidden="1">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row>
    <row r="282" spans="1:97" hidden="1">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row>
    <row r="283" spans="1:97" hidden="1">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row>
    <row r="284" spans="1:97" hidden="1">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row>
    <row r="285" spans="1:97" hidden="1">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row>
    <row r="286" spans="1:97" hidden="1">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row>
    <row r="287" spans="1:97" hidden="1">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row>
    <row r="288" spans="1:97" hidden="1">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row>
    <row r="289" spans="1:97" hidden="1">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row>
    <row r="290" spans="1:97" hidden="1">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row>
    <row r="291" spans="1:97" hidden="1">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row>
    <row r="292" spans="1:97" hidden="1">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row>
    <row r="293" spans="1:97" hidden="1">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row>
    <row r="294" spans="1:97" hidden="1">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row>
    <row r="295" spans="1:97" hidden="1">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0</v>
      </c>
      <c r="BT295" s="20">
        <v>0</v>
      </c>
      <c r="BU295" s="20">
        <v>0</v>
      </c>
      <c r="BV295" s="20">
        <v>0</v>
      </c>
      <c r="BW295" s="20">
        <v>0</v>
      </c>
      <c r="BX295" s="20">
        <v>0</v>
      </c>
      <c r="BY295" s="20">
        <v>0.3</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row>
    <row r="296" spans="1:97">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0</v>
      </c>
      <c r="BT296" s="20">
        <v>0</v>
      </c>
      <c r="BU296" s="20">
        <v>0</v>
      </c>
      <c r="BV296" s="20">
        <v>0</v>
      </c>
      <c r="BW296" s="20">
        <v>0</v>
      </c>
      <c r="BX296" s="20">
        <v>0</v>
      </c>
      <c r="BY296" s="20">
        <v>0.3</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row>
    <row r="297" spans="1:97" hidden="1">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row>
    <row r="298" spans="1:97" hidden="1">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row>
    <row r="299" spans="1:97" hidden="1">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0</v>
      </c>
      <c r="BQ299" s="20">
        <v>7</v>
      </c>
      <c r="BR299" s="20">
        <v>0</v>
      </c>
      <c r="BS299" s="20">
        <v>0</v>
      </c>
      <c r="BT299" s="20">
        <v>3</v>
      </c>
      <c r="BU299" s="20">
        <v>0</v>
      </c>
      <c r="BV299" s="20">
        <v>0.75</v>
      </c>
      <c r="BW299" s="20">
        <v>0.75</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row>
    <row r="300" spans="1:97" hidden="1">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4.5</v>
      </c>
      <c r="BQ300" s="20">
        <v>7.5</v>
      </c>
      <c r="BR300" s="20">
        <v>0</v>
      </c>
      <c r="BS300" s="20">
        <v>0</v>
      </c>
      <c r="BT300" s="20">
        <v>6</v>
      </c>
      <c r="BU300" s="20">
        <v>0</v>
      </c>
      <c r="BV300" s="20">
        <v>0.75</v>
      </c>
      <c r="BW300" s="20">
        <v>0.75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row>
    <row r="301" spans="1:97" hidden="1">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row>
    <row r="302" spans="1:97" hidden="1">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row>
    <row r="303" spans="1:97" hidden="1">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row>
    <row r="304" spans="1:97" hidden="1">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row>
    <row r="305" spans="1:97" hidden="1">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row>
    <row r="306" spans="1:97" hidden="1">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row>
    <row r="307" spans="1:97" hidden="1">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row>
    <row r="308" spans="1:97" hidden="1">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row>
    <row r="309" spans="1:97" hidden="1">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row>
    <row r="310" spans="1:97" hidden="1">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row>
    <row r="311" spans="1:97" hidden="1">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row>
    <row r="312" spans="1:97" hidden="1">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row>
    <row r="313" spans="1:97" hidden="1">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row>
    <row r="314" spans="1:97" hidden="1">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row>
    <row r="315" spans="1:97" hidden="1">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row>
    <row r="316" spans="1:97" hidden="1">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row>
    <row r="317" spans="1:97" hidden="1">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row>
    <row r="318" spans="1:97" hidden="1">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row>
    <row r="319" spans="1:97" hidden="1">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row>
    <row r="320" spans="1:97" hidden="1">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row>
    <row r="321" spans="1:97" hidden="1">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row>
    <row r="322" spans="1:97" hidden="1">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row>
    <row r="323" spans="1:97" hidden="1">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1</v>
      </c>
      <c r="BT323" s="20">
        <v>0</v>
      </c>
      <c r="BU323" s="20">
        <v>0</v>
      </c>
      <c r="BV323" s="20">
        <v>0</v>
      </c>
      <c r="BW323" s="20">
        <v>0</v>
      </c>
      <c r="BX323" s="20">
        <v>0</v>
      </c>
      <c r="BY323" s="20">
        <v>0</v>
      </c>
      <c r="BZ323" s="20">
        <v>0</v>
      </c>
      <c r="CA323" s="20">
        <v>0</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row>
    <row r="324" spans="1:97" hidden="1">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0</v>
      </c>
      <c r="BU324" s="20">
        <v>0</v>
      </c>
      <c r="BV324" s="20">
        <v>0</v>
      </c>
      <c r="BW324" s="20">
        <v>0</v>
      </c>
      <c r="BX324" s="20">
        <v>0</v>
      </c>
      <c r="BY324" s="20">
        <v>0</v>
      </c>
      <c r="BZ324" s="20">
        <v>0</v>
      </c>
      <c r="CA324" s="20">
        <v>0</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row>
    <row r="325" spans="1:97" hidden="1">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row>
    <row r="326" spans="1:97" hidden="1">
      <c r="A326" s="122" t="s">
        <v>102</v>
      </c>
      <c r="B326" s="122" t="s">
        <v>102</v>
      </c>
      <c r="C326" s="122" t="s">
        <v>102</v>
      </c>
      <c r="D326" s="122">
        <v>0</v>
      </c>
      <c r="E326" s="77" t="s">
        <v>291</v>
      </c>
      <c r="F326" s="123" t="s">
        <v>1564</v>
      </c>
      <c r="G326" s="77" t="s">
        <v>1565</v>
      </c>
      <c r="H326" s="122" t="s">
        <v>336</v>
      </c>
      <c r="I326" s="122" t="s">
        <v>107</v>
      </c>
      <c r="J326" s="122" t="s">
        <v>1566</v>
      </c>
      <c r="K326" s="122" t="s">
        <v>1567</v>
      </c>
      <c r="L326" s="122" t="s">
        <v>1568</v>
      </c>
      <c r="M326" s="122" t="s">
        <v>111</v>
      </c>
      <c r="N326" s="122">
        <v>166</v>
      </c>
      <c r="O326" s="124">
        <v>1.859277345937591E-3</v>
      </c>
      <c r="P326" s="122"/>
      <c r="Q326" s="122">
        <v>179464</v>
      </c>
      <c r="R326" s="124">
        <v>2.0100804193454449</v>
      </c>
      <c r="S326" s="124" t="e">
        <v>#N/A</v>
      </c>
      <c r="T326" s="124" t="e">
        <v>#N/A</v>
      </c>
      <c r="U326" s="124" t="e">
        <v>#N/A</v>
      </c>
      <c r="V326" s="124" t="e">
        <v>#N/A</v>
      </c>
      <c r="W326" s="124"/>
      <c r="X326" s="122"/>
      <c r="Y326" s="122" t="s">
        <v>112</v>
      </c>
      <c r="Z326" s="122" t="s">
        <v>353</v>
      </c>
      <c r="AA326" s="122" t="s">
        <v>430</v>
      </c>
      <c r="AB326" s="122">
        <v>1081.1084337349398</v>
      </c>
      <c r="AC326" s="122">
        <v>0</v>
      </c>
      <c r="AD326" s="122">
        <v>0</v>
      </c>
      <c r="AE326" s="122">
        <v>0</v>
      </c>
      <c r="AF326" s="122">
        <v>0</v>
      </c>
      <c r="AG326" s="78" t="s">
        <v>1569</v>
      </c>
      <c r="AH326" s="125">
        <v>17283100</v>
      </c>
      <c r="AI326" s="125">
        <v>17660300</v>
      </c>
      <c r="AJ326" s="125">
        <v>18046300</v>
      </c>
      <c r="AK326" s="125">
        <v>18438300</v>
      </c>
      <c r="AL326" s="125">
        <v>18833100</v>
      </c>
      <c r="AM326" s="125">
        <v>100</v>
      </c>
      <c r="AN326" s="125">
        <v>100</v>
      </c>
      <c r="AO326" s="125">
        <v>100</v>
      </c>
      <c r="AP326" s="125">
        <v>100</v>
      </c>
      <c r="AQ326" s="125">
        <v>100</v>
      </c>
      <c r="AR326" s="125">
        <v>53</v>
      </c>
      <c r="AS326" s="125">
        <v>53</v>
      </c>
      <c r="AT326" s="125">
        <v>53</v>
      </c>
      <c r="AU326" s="125">
        <v>53</v>
      </c>
      <c r="AV326" s="125">
        <v>53</v>
      </c>
      <c r="AW326" s="125">
        <v>9160043</v>
      </c>
      <c r="AX326" s="125">
        <v>9359959</v>
      </c>
      <c r="AY326" s="125">
        <v>9564539</v>
      </c>
      <c r="AZ326" s="125">
        <v>9772299</v>
      </c>
      <c r="BA326" s="125">
        <v>9981543</v>
      </c>
      <c r="BB326" s="125">
        <v>4854822.79</v>
      </c>
      <c r="BC326" s="125">
        <v>4960778.2700000005</v>
      </c>
      <c r="BD326" s="125">
        <v>5069205.67</v>
      </c>
      <c r="BE326" s="125">
        <v>5179318.4700000007</v>
      </c>
      <c r="BF326" s="125">
        <v>5290217.79</v>
      </c>
      <c r="BG326" s="122" t="s">
        <v>1570</v>
      </c>
      <c r="BH326" s="126" t="s">
        <v>118</v>
      </c>
      <c r="BI326" s="126" t="s">
        <v>118</v>
      </c>
      <c r="BJ326" s="126" t="s">
        <v>118</v>
      </c>
      <c r="BK326" s="126" t="s">
        <v>118</v>
      </c>
      <c r="BL326" s="126">
        <v>2.7126000000000006</v>
      </c>
      <c r="BM326" s="122" t="s">
        <v>1571</v>
      </c>
      <c r="BN326" s="127">
        <v>2.7126000000000006</v>
      </c>
      <c r="BO326" s="122">
        <v>2021</v>
      </c>
      <c r="BP326" s="122">
        <v>0</v>
      </c>
      <c r="BQ326" s="122">
        <v>0</v>
      </c>
      <c r="BR326" s="122">
        <v>0</v>
      </c>
      <c r="BS326" s="122">
        <v>0</v>
      </c>
      <c r="BT326" s="122">
        <v>1</v>
      </c>
      <c r="BU326" s="122">
        <v>0</v>
      </c>
      <c r="BV326" s="122">
        <v>0</v>
      </c>
      <c r="BW326" s="122">
        <v>1</v>
      </c>
      <c r="BX326" s="122">
        <v>0</v>
      </c>
      <c r="BY326" s="122">
        <v>0</v>
      </c>
      <c r="BZ326" s="122">
        <v>0</v>
      </c>
      <c r="CA326" s="122" t="s">
        <v>118</v>
      </c>
      <c r="CB326" s="122">
        <v>0</v>
      </c>
      <c r="CC326" s="122">
        <v>0</v>
      </c>
      <c r="CD326" s="122">
        <v>0</v>
      </c>
      <c r="CE326" s="122">
        <v>0</v>
      </c>
      <c r="CF326" s="122">
        <v>0</v>
      </c>
      <c r="CG326" s="122">
        <v>0</v>
      </c>
      <c r="CH326" s="122">
        <v>0</v>
      </c>
      <c r="CI326" s="122">
        <v>0</v>
      </c>
      <c r="CJ326" s="122">
        <v>0</v>
      </c>
      <c r="CK326" s="122"/>
      <c r="CL326" s="1">
        <v>9026.4620319885307</v>
      </c>
      <c r="CM326" s="65">
        <v>1.859277345937591E-3</v>
      </c>
      <c r="CN326">
        <v>9758584.2295710221</v>
      </c>
      <c r="CO326" s="1">
        <v>2.0100804193454449</v>
      </c>
      <c r="CP326" s="1">
        <v>2.4784291570529335</v>
      </c>
      <c r="CQ326">
        <v>1333.0066987951809</v>
      </c>
      <c r="CS326" s="33">
        <v>0</v>
      </c>
    </row>
    <row r="327" spans="1:97" ht="21.75" hidden="1" customHeight="1">
      <c r="A327" s="20" t="s">
        <v>102</v>
      </c>
      <c r="B327" s="20" t="s">
        <v>102</v>
      </c>
      <c r="C327" s="20" t="s">
        <v>102</v>
      </c>
      <c r="D327" s="20">
        <v>0</v>
      </c>
      <c r="E327" s="21" t="s">
        <v>762</v>
      </c>
      <c r="F327" s="123" t="s">
        <v>1643</v>
      </c>
      <c r="G327" s="20" t="s">
        <v>1645</v>
      </c>
      <c r="H327" s="117" t="s">
        <v>336</v>
      </c>
      <c r="I327" s="117" t="s">
        <v>154</v>
      </c>
      <c r="J327" s="117" t="s">
        <v>155</v>
      </c>
      <c r="K327" s="117" t="s">
        <v>337</v>
      </c>
      <c r="L327" s="24" t="s">
        <v>1641</v>
      </c>
      <c r="M327" s="117" t="s">
        <v>111</v>
      </c>
      <c r="N327" s="117">
        <v>462</v>
      </c>
      <c r="O327" s="117">
        <v>4.6200000000000001E-4</v>
      </c>
      <c r="P327" s="117"/>
      <c r="Q327" s="117">
        <v>140000</v>
      </c>
      <c r="R327" s="117">
        <v>0.14000000000000001</v>
      </c>
      <c r="S327" s="118" t="e">
        <v>#N/A</v>
      </c>
      <c r="T327" s="118" t="e">
        <v>#N/A</v>
      </c>
      <c r="U327" s="118" t="e">
        <v>#N/A</v>
      </c>
      <c r="V327" s="118" t="e">
        <v>#N/A</v>
      </c>
      <c r="W327" s="118"/>
      <c r="X327" s="117"/>
      <c r="Y327" s="117" t="s">
        <v>168</v>
      </c>
      <c r="Z327" s="117" t="s">
        <v>339</v>
      </c>
      <c r="AA327" s="117" t="s">
        <v>148</v>
      </c>
      <c r="AB327" s="117">
        <v>303.02999999999997</v>
      </c>
      <c r="AC327" s="117">
        <v>772</v>
      </c>
      <c r="AD327" s="117"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9">
        <v>69.681671307370806</v>
      </c>
      <c r="AS327" s="119">
        <v>74.60989427703521</v>
      </c>
      <c r="AT327" s="119">
        <v>79.540448949050074</v>
      </c>
      <c r="AU327" s="119">
        <v>84.472773766853564</v>
      </c>
      <c r="AV327" s="119">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20">
        <v>4.3992785566774373</v>
      </c>
      <c r="BQ327" s="120">
        <v>7.1778161627279715</v>
      </c>
      <c r="BR327" s="120">
        <v>0</v>
      </c>
      <c r="BS327" s="120">
        <v>1.2705793887348042</v>
      </c>
      <c r="BT327" s="120">
        <v>4.6048245159954444</v>
      </c>
      <c r="BU327" s="120">
        <v>3.9791086578647675E-2</v>
      </c>
      <c r="BV327" s="120">
        <v>3.9791086578647675E-2</v>
      </c>
      <c r="BW327" s="120">
        <v>0</v>
      </c>
      <c r="BX327" s="120">
        <v>0</v>
      </c>
      <c r="BY327" s="120">
        <v>0</v>
      </c>
      <c r="BZ327" s="120">
        <v>0</v>
      </c>
      <c r="CA327" s="120"/>
      <c r="CB327" s="120">
        <v>0</v>
      </c>
      <c r="CC327" s="120">
        <v>0</v>
      </c>
      <c r="CD327" s="120">
        <v>0</v>
      </c>
      <c r="CE327" s="120">
        <v>0</v>
      </c>
      <c r="CF327" s="120">
        <v>0</v>
      </c>
      <c r="CG327" s="120">
        <v>0</v>
      </c>
      <c r="CH327" s="120">
        <v>0</v>
      </c>
      <c r="CI327" s="120">
        <v>0</v>
      </c>
      <c r="CJ327" s="120">
        <v>0</v>
      </c>
      <c r="CK327" s="20"/>
      <c r="CL327" s="128">
        <v>84.786702000000005</v>
      </c>
      <c r="CM327" s="128">
        <v>4.6200000000000001E-4</v>
      </c>
      <c r="CN327" s="20">
        <v>25692.940000000002</v>
      </c>
      <c r="CO327" s="128">
        <v>0.14000000000000001</v>
      </c>
      <c r="CP327" s="128">
        <v>6.3901813987026365E-2</v>
      </c>
      <c r="CQ327" s="20">
        <v>138.31561469053327</v>
      </c>
      <c r="CS327" s="118">
        <v>0</v>
      </c>
    </row>
    <row r="328" spans="1:97" ht="21" hidden="1" customHeight="1">
      <c r="A328" s="20" t="s">
        <v>102</v>
      </c>
      <c r="B328" s="20" t="s">
        <v>102</v>
      </c>
      <c r="C328" s="20" t="s">
        <v>102</v>
      </c>
      <c r="D328" s="20">
        <v>0</v>
      </c>
      <c r="E328" s="21" t="s">
        <v>762</v>
      </c>
      <c r="F328" s="123" t="s">
        <v>1644</v>
      </c>
      <c r="G328" s="20" t="s">
        <v>1651</v>
      </c>
      <c r="H328" s="117" t="s">
        <v>164</v>
      </c>
      <c r="I328" s="117" t="s">
        <v>342</v>
      </c>
      <c r="J328" s="117" t="s">
        <v>155</v>
      </c>
      <c r="K328" s="117" t="s">
        <v>337</v>
      </c>
      <c r="L328" s="24" t="s">
        <v>1642</v>
      </c>
      <c r="M328" s="117" t="s">
        <v>111</v>
      </c>
      <c r="N328" s="117">
        <v>367</v>
      </c>
      <c r="O328" s="117">
        <v>3.6699999999999998E-4</v>
      </c>
      <c r="P328" s="117" t="s">
        <v>138</v>
      </c>
      <c r="Q328" s="117">
        <v>270000</v>
      </c>
      <c r="R328" s="117">
        <v>0.27</v>
      </c>
      <c r="S328" s="118" t="e">
        <v>#N/A</v>
      </c>
      <c r="T328" s="118" t="e">
        <v>#N/A</v>
      </c>
      <c r="U328" s="118" t="e">
        <v>#N/A</v>
      </c>
      <c r="V328" s="118" t="e">
        <v>#N/A</v>
      </c>
      <c r="W328" s="118"/>
      <c r="X328" s="117"/>
      <c r="Y328" s="117" t="s">
        <v>168</v>
      </c>
      <c r="Z328" s="117" t="s">
        <v>339</v>
      </c>
      <c r="AA328" s="117" t="s">
        <v>148</v>
      </c>
      <c r="AB328" s="117">
        <v>494.57177322074784</v>
      </c>
      <c r="AC328" s="117">
        <v>0</v>
      </c>
      <c r="AD328" s="117"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9">
        <v>80</v>
      </c>
      <c r="AS328" s="119">
        <v>85</v>
      </c>
      <c r="AT328" s="119">
        <v>90</v>
      </c>
      <c r="AU328" s="119">
        <v>95</v>
      </c>
      <c r="AV328" s="119">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20">
        <v>0</v>
      </c>
      <c r="BQ328" s="120">
        <v>0</v>
      </c>
      <c r="BR328" s="120">
        <v>0</v>
      </c>
      <c r="BS328" s="120">
        <v>0</v>
      </c>
      <c r="BT328" s="120">
        <v>1</v>
      </c>
      <c r="BU328" s="120">
        <v>0</v>
      </c>
      <c r="BV328" s="120">
        <v>0</v>
      </c>
      <c r="BW328" s="120">
        <v>1</v>
      </c>
      <c r="BX328" s="120">
        <v>0</v>
      </c>
      <c r="BY328" s="120">
        <v>0</v>
      </c>
      <c r="BZ328" s="120">
        <v>0</v>
      </c>
      <c r="CA328" s="120" t="s">
        <v>118</v>
      </c>
      <c r="CB328" s="120">
        <v>0</v>
      </c>
      <c r="CC328" s="120">
        <v>0</v>
      </c>
      <c r="CD328" s="120">
        <v>0</v>
      </c>
      <c r="CE328" s="120">
        <v>0</v>
      </c>
      <c r="CF328" s="120">
        <v>0</v>
      </c>
      <c r="CG328" s="120">
        <v>0</v>
      </c>
      <c r="CH328" s="120">
        <v>0</v>
      </c>
      <c r="CI328" s="120">
        <v>0</v>
      </c>
      <c r="CJ328" s="120">
        <v>0</v>
      </c>
      <c r="CK328" s="20"/>
      <c r="CL328" s="128">
        <v>16246.93953</v>
      </c>
      <c r="CM328" s="128">
        <v>2.4998849113143023E-2</v>
      </c>
      <c r="CN328" s="20">
        <v>11952789.300000001</v>
      </c>
      <c r="CO328" s="128">
        <v>18.391523870704678</v>
      </c>
      <c r="CP328" s="128">
        <v>8.3946552665980381</v>
      </c>
      <c r="CQ328" s="20">
        <v>335.80166945303853</v>
      </c>
      <c r="CS328" s="118" t="s">
        <v>1510</v>
      </c>
    </row>
    <row r="329" spans="1:97" hidden="1">
      <c r="A329" s="122" t="s">
        <v>102</v>
      </c>
      <c r="B329" s="122" t="s">
        <v>102</v>
      </c>
      <c r="C329" s="122" t="s">
        <v>102</v>
      </c>
      <c r="D329" s="122" t="s">
        <v>1663</v>
      </c>
      <c r="E329" s="148" t="s">
        <v>103</v>
      </c>
      <c r="F329" s="123" t="s">
        <v>1664</v>
      </c>
      <c r="G329" s="149" t="s">
        <v>1665</v>
      </c>
      <c r="H329" s="150" t="s">
        <v>176</v>
      </c>
      <c r="I329" s="150" t="s">
        <v>144</v>
      </c>
      <c r="J329" s="150" t="s">
        <v>145</v>
      </c>
      <c r="K329" s="150" t="s">
        <v>146</v>
      </c>
      <c r="L329" s="122" t="s">
        <v>177</v>
      </c>
      <c r="M329" s="150" t="s">
        <v>111</v>
      </c>
      <c r="N329" s="151">
        <v>2799171</v>
      </c>
      <c r="O329" s="152">
        <v>4.9537304009772357E-3</v>
      </c>
      <c r="P329" s="150" t="s">
        <v>138</v>
      </c>
      <c r="Q329" s="151">
        <v>114590000</v>
      </c>
      <c r="R329" s="153">
        <v>0.20279145741649277</v>
      </c>
      <c r="S329" s="153" t="s">
        <v>1427</v>
      </c>
      <c r="T329" s="153">
        <v>89</v>
      </c>
      <c r="U329" s="153">
        <v>2.2999999999999998</v>
      </c>
      <c r="V329" s="153" t="b">
        <v>1</v>
      </c>
      <c r="W329" s="153"/>
      <c r="X329" s="150" t="s">
        <v>138</v>
      </c>
      <c r="Y329" s="150">
        <v>1110</v>
      </c>
      <c r="Z329" s="150" t="s">
        <v>139</v>
      </c>
      <c r="AA329" s="122" t="s">
        <v>148</v>
      </c>
      <c r="AB329" s="122" t="s">
        <v>118</v>
      </c>
      <c r="AC329" s="122">
        <v>42</v>
      </c>
      <c r="AD329" s="122" t="s">
        <v>178</v>
      </c>
      <c r="AE329" s="122" t="s">
        <v>115</v>
      </c>
      <c r="AF329" s="122" t="s">
        <v>122</v>
      </c>
      <c r="AG329" s="122" t="s">
        <v>117</v>
      </c>
      <c r="AH329" s="125">
        <v>2573730.4292299999</v>
      </c>
      <c r="AI329" s="125">
        <v>2580425.4097099998</v>
      </c>
      <c r="AJ329" s="125">
        <v>2665242.6715199999</v>
      </c>
      <c r="AK329" s="125">
        <v>2761824.44257</v>
      </c>
      <c r="AL329" s="125">
        <v>2716542.2052199999</v>
      </c>
      <c r="AM329" s="125">
        <v>99.399999999999991</v>
      </c>
      <c r="AN329" s="125">
        <v>99.399999999999991</v>
      </c>
      <c r="AO329" s="125">
        <v>99.399999999999991</v>
      </c>
      <c r="AP329" s="125">
        <v>99.399999999999991</v>
      </c>
      <c r="AQ329" s="125">
        <v>99.399999999999991</v>
      </c>
      <c r="AR329" s="125">
        <v>67.714892776085634</v>
      </c>
      <c r="AS329" s="125">
        <v>70.805884171090412</v>
      </c>
      <c r="AT329" s="125">
        <v>74.482239579671045</v>
      </c>
      <c r="AU329" s="125">
        <v>78.158594988251679</v>
      </c>
      <c r="AV329" s="125">
        <v>81.834950396832298</v>
      </c>
      <c r="AW329" s="125">
        <v>1732342.0076955913</v>
      </c>
      <c r="AX329" s="125">
        <v>1816130.4685603238</v>
      </c>
      <c r="AY329" s="125">
        <v>1973221.6373892641</v>
      </c>
      <c r="AZ329" s="125">
        <v>2145651.5612726966</v>
      </c>
      <c r="BA329" s="125">
        <v>2209742.480353896</v>
      </c>
      <c r="BB329" s="125">
        <v>2558288.0466546197</v>
      </c>
      <c r="BC329" s="125">
        <v>2564942.8572517396</v>
      </c>
      <c r="BD329" s="125">
        <v>2649251.2154908795</v>
      </c>
      <c r="BE329" s="125">
        <v>2745253.4959145798</v>
      </c>
      <c r="BF329" s="125">
        <v>2700242.9519886794</v>
      </c>
      <c r="BG329" s="122"/>
      <c r="BH329" s="126"/>
      <c r="BI329" s="126"/>
      <c r="BJ329" s="126"/>
      <c r="BK329" s="126"/>
      <c r="BL329" s="126">
        <v>4.6991050056891188</v>
      </c>
      <c r="BM329" s="122" t="s">
        <v>1666</v>
      </c>
      <c r="BN329" s="127">
        <v>4.6991050056891188</v>
      </c>
      <c r="BO329" s="122"/>
      <c r="BP329" s="122">
        <v>1.5750000000000002</v>
      </c>
      <c r="BQ329" s="122">
        <v>2.9250000000000003</v>
      </c>
      <c r="BR329" s="122">
        <v>0</v>
      </c>
      <c r="BS329" s="122">
        <v>49.635000000000005</v>
      </c>
      <c r="BT329" s="122">
        <v>74.709999999999994</v>
      </c>
      <c r="BU329" s="122">
        <v>0</v>
      </c>
      <c r="BV329" s="122">
        <v>2</v>
      </c>
      <c r="BW329" s="122">
        <v>0</v>
      </c>
      <c r="BX329" s="122">
        <v>0</v>
      </c>
      <c r="BY329" s="122">
        <v>0</v>
      </c>
      <c r="BZ329" s="122">
        <v>0</v>
      </c>
      <c r="CA329" s="122"/>
      <c r="CB329" s="122">
        <v>0</v>
      </c>
      <c r="CC329" s="122">
        <v>0</v>
      </c>
      <c r="CD329" s="122">
        <v>0</v>
      </c>
      <c r="CE329" s="122">
        <v>0</v>
      </c>
      <c r="CF329" s="122">
        <v>0</v>
      </c>
      <c r="CG329" s="122">
        <v>0</v>
      </c>
      <c r="CH329" s="122">
        <v>0</v>
      </c>
      <c r="CI329" s="122">
        <v>0</v>
      </c>
      <c r="CJ329" s="122">
        <v>0</v>
      </c>
      <c r="CK329" s="122"/>
      <c r="CL329" s="1">
        <v>219299.61382179783</v>
      </c>
      <c r="CM329" s="154">
        <v>8.5721236163600875E-2</v>
      </c>
      <c r="CN329">
        <v>8977494.6753305942</v>
      </c>
      <c r="CO329" s="1">
        <v>3.5091805580963165</v>
      </c>
      <c r="CP329" s="1">
        <v>1.9332654555811686</v>
      </c>
      <c r="CQ329">
        <v>22.552934863089103</v>
      </c>
      <c r="CS329" s="82"/>
    </row>
    <row r="330" spans="1:97" hidden="1">
      <c r="A330" s="20" t="s">
        <v>102</v>
      </c>
      <c r="B330" s="20" t="s">
        <v>102</v>
      </c>
      <c r="C330" s="20" t="s">
        <v>102</v>
      </c>
      <c r="D330" s="20">
        <v>0</v>
      </c>
      <c r="E330" s="21" t="s">
        <v>103</v>
      </c>
      <c r="F330" s="22" t="s">
        <v>1667</v>
      </c>
      <c r="G330" s="155"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8">
        <v>0</v>
      </c>
      <c r="BI330" s="128">
        <v>0</v>
      </c>
      <c r="BJ330" s="128">
        <v>2.4808036463968834</v>
      </c>
      <c r="BK330" s="128">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row>
    <row r="331" spans="1:97" hidden="1">
      <c r="A331" s="20" t="s">
        <v>102</v>
      </c>
      <c r="B331" s="20" t="s">
        <v>102</v>
      </c>
      <c r="C331" s="20" t="s">
        <v>102</v>
      </c>
      <c r="D331" s="20">
        <v>0</v>
      </c>
      <c r="E331" s="21" t="s">
        <v>103</v>
      </c>
      <c r="F331" s="22" t="s">
        <v>1668</v>
      </c>
      <c r="G331" s="155"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8">
        <v>18.569251880962874</v>
      </c>
      <c r="BI331" s="128">
        <v>18.569251880962874</v>
      </c>
      <c r="BJ331" s="128">
        <v>18.798623499660124</v>
      </c>
      <c r="BK331" s="128">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row>
    <row r="332" spans="1:97">
      <c r="A332" s="121"/>
      <c r="B332" s="121"/>
      <c r="C332" s="121"/>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7">
      <c r="A333" s="121"/>
      <c r="B333" s="121"/>
      <c r="C333" s="121"/>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7">
      <c r="A334" s="121"/>
      <c r="B334" s="121"/>
      <c r="C334" s="121"/>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7">
      <c r="A335" s="121"/>
      <c r="B335" s="121"/>
      <c r="C335" s="121"/>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7">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3">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10.2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126">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filterColumn colId="0">
      <filters>
        <filter val="Complete"/>
      </filters>
    </filterColumn>
    <filterColumn colId="1">
      <filters>
        <filter val="Complete"/>
      </filters>
    </filterColumn>
    <filterColumn colId="2">
      <filters>
        <filter val="Complete"/>
      </filters>
    </filterColumn>
    <filterColumn colId="3">
      <filters>
        <filter val="0"/>
      </filters>
    </filterColumn>
    <filterColumn colId="38">
      <filters>
        <filter val="1,000"/>
        <filter val="1,031"/>
        <filter val="128"/>
        <filter val="18,103"/>
        <filter val="220"/>
        <filter val="25,520"/>
        <filter val="400"/>
        <filter val="500"/>
      </filters>
    </filterColumn>
  </autoFilter>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C2" sqref="C2"/>
    </sheetView>
  </sheetViews>
  <sheetFormatPr defaultColWidth="11" defaultRowHeight="15.75"/>
  <cols>
    <col min="2" max="2" width="32.625" customWidth="1"/>
    <col min="3" max="3" width="37.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25">
      <c r="B15" t="s">
        <v>1494</v>
      </c>
      <c r="C15" s="64">
        <v>3704.5036</v>
      </c>
    </row>
    <row r="17" spans="1:1">
      <c r="A17" t="s">
        <v>1495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F22" sqref="F22"/>
    </sheetView>
  </sheetViews>
  <sheetFormatPr defaultColWidth="11" defaultRowHeight="15.75"/>
  <cols>
    <col min="1" max="3" width="14" customWidth="1"/>
    <col min="4" max="4" width="23.625" bestFit="1" customWidth="1"/>
    <col min="5" max="7" width="14" customWidth="1"/>
    <col min="8" max="8" width="16.375" bestFit="1" customWidth="1"/>
  </cols>
  <sheetData>
    <row r="1" spans="1:8">
      <c r="A1" s="92"/>
      <c r="B1" s="147" t="s">
        <v>1609</v>
      </c>
      <c r="C1" s="147"/>
      <c r="D1" s="147"/>
      <c r="E1" s="147" t="s">
        <v>1610</v>
      </c>
      <c r="F1" s="147"/>
      <c r="G1" s="147"/>
      <c r="H1" s="93" t="s">
        <v>1611</v>
      </c>
    </row>
    <row r="2" spans="1:8" ht="7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F22" sqref="F2:F22"/>
    </sheetView>
  </sheetViews>
  <sheetFormatPr defaultColWidth="11" defaultRowHeight="15.75"/>
  <cols>
    <col min="2" max="2" width="34.875" customWidth="1"/>
    <col min="3" max="3" width="11.5" bestFit="1" customWidth="1"/>
    <col min="4" max="4" width="15" bestFit="1" customWidth="1"/>
    <col min="6" max="6" width="26.125" customWidth="1"/>
    <col min="7" max="7" width="11.125" bestFit="1" customWidth="1"/>
    <col min="10" max="10" width="16.6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Table for manuscript</vt:lpstr>
      <vt:lpstr>References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2022-11-18T20:22:03Z</dcterms:modified>
</cp:coreProperties>
</file>